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建設水道課\05_水道業務係\経営比較分析表の分析、公表（毎年1月、2月起案）\令和5年度決算\R7.1.31 [自動無害化]【131（金）〆】公営企業に係る経営比較分析表（令和５年度決算）の分析等について（依頼）\4　分析表分析\"/>
    </mc:Choice>
  </mc:AlternateContent>
  <workbookProtection workbookAlgorithmName="SHA-512" workbookHashValue="0TmkB3KihJrxNmtf/XPO50j5wTKvtI/MQ0v2c7xxZVq2RiwHbHb3S0x1cDWdvlLal20iGCuz1up1BCBfKOUKkA==" workbookSaltValue="8sgKMWAR2O8jJ19dVGrUxQ==" workbookSpinCount="100000" lockStructure="1"/>
  <bookViews>
    <workbookView xWindow="0" yWindow="0" windowWidth="23040" windowHeight="9210"/>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<sst xmlns="http://schemas.openxmlformats.org/spreadsheetml/2006/main" count="236" uniqueCount="119">
  <si>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</si>
  <si>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</si>
  <si>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</si>
  <si>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</si>
  <si>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</si>
  <si>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</si>
  <si>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</si>
  <si>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</si>
  <si>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</si>
  <si>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</si>
  <si>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</si>
  <si>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</si>
  <si>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</si>
  <si>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</si>
  <si>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</si>
  <si>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</si>
  <si>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</si>
  <si>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</si>
  <si>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</si>
  <si>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</si>
  <si>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</si>
  <si>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</si>
  <si>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</si>
  <si>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</si>
  <si>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</si>
  <si>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</si>
  <si>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</si>
  <si>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</si>
  <si>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</si>
  <si>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</si>
  <si>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</si>
  <si>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</si>
  <si>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</si>
  <si>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</si>
  <si>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</si>
  <si>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</si>
  <si>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</si>
  <si>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</si>
  <si>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</si>
  <si>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</si>
  <si>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</si>
  <si>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</si>
  <si>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</si>
  <si>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</si>
  <si>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</si>
  <si>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</si>
  <si>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</si>
  <si>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</si>
  <si>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</si>
  <si>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</si>
  <si>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</si>
  <si>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</si>
  <si>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</si>
  <si>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</si>
  <si>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</si>
  <si>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</si>
  <si>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</si>
  <si>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</si>
  <si>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</si>
  <si>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</si>
  <si>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</si>
  <si>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</si>
  <si>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</si>
  <si>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</si>
  <si>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</si>
  <si>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</si>
  <si>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</si>
  <si>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</si>
  <si>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</si>
  <si>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</si>
  <si>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</si>
  <si>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</si>
  <si>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</si>
  <si>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</si>
  <si>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</si>
  <si>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</si>
  <si>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</si>
  <si>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</si>
  <si>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</si>
  <si>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</si>
  <si>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</si>
  <si>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</si>
  <si>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</si>
  <si>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</si>
  <si>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</si>
  <si>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</si>
  <si>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</si>
  <si>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</si>
  <si>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</si>
  <si>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</si>
  <si>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</si>
  <si>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</si>
  <si>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</si>
  <si>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</si>
  <si>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</si>
  <si>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</si>
  <si>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</si>
  <si>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</si>
  <si>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</si>
  <si>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</si>
  <si>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</si>
  <si>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</si>
  <si>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</si>
  <si>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</si>
  <si>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</si>
  <si>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</si>
  <si>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</si>
  <si>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</si>
  <si>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</si>
  <si>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</si>
  <si>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</si>
  <si>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</si>
  <si>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</si>
  <si>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</si>
  <si>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</si>
  <si>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</si>
  <si>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分流式下水道に要する経費の適正算定から改善してきており、今年度も100％を超過しているが、今後も更なる経費削減に努めていく。
④企業債残高対事業規模比率
　H28年度以降、一般会計で企業債残高を負担（R2年度を除く）しているためゼロとなっているが、今後も更新投資の抑制に努めていく。なお、全国的にこの数値の解釈に差異があるものと思われる。
⑤経費回収率
　汚水処理費が増加したことにより、経費回収率が減少したため、今後も汚水処理費全般の抑制に努めていく。
⑥汚水処理原価
　有収水量に占める汚水処理費の増加により、汚水処理原価が増加し、類似団体平均よりも高いことから、今後も汚水処理費全般の抑制に努めていく。
⑦施設利用率
　一部の水産加工場は接続されたものの、当初見込んでいたほど接続が進んでいないため、類似団体より低い状況となっていることから、引き続き、啓蒙活動を行い、水洗化率の向上を図り、施設利用率の向上に努めていく。
⑧水洗化率
　類似団体平均を上回ってはいるものの、引き続き、啓蒙活動を行い、水洗化率の向上を図っていく。</t>
    <phoneticPr fontId="4"/>
  </si>
  <si>
    <t>③管渠改善率
　本町の公共下水道は、平成4年度に管渠を布設、平成7年度に供用を開始しており、耐用年数から判断すると令和23年度から更新が必要となる見込みである。平成29年度には中長期的な施設状態を予測しつつ計画的、効率的に管理するストックマネジメント計画を策定したことから、今後は、計画に基づき、更新を進める予定である。</t>
    <phoneticPr fontId="4"/>
  </si>
  <si>
    <t>限られた営業収益の中、適正な一般会計の負担に支えられ、経営を維持しているが、更なる経営基盤強化のため、経営努力は必要であり、経費削減をはじめ、啓蒙活動による施設利用率や水洗化率向上により増収を図っていくことが必要である。
　また、公共下水道事業経営戦略及びストックマネジメント計画を基に、更なる経営健全化に取り組んでいく。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</si>
</sst>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8-467B-A176-2A29CE6F04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BB78-467B-A176-2A29CE6F04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37.61</c:v>
                </c:pt>
                <c:pt idx="1">
                  <c:v>38.700000000000003</c:v>
                </c:pt>
                <c:pt idx="2">
                  <c:v>31.83</c:v>
                </c:pt>
                <c:pt idx="3">
                  <c:v>31.65</c:v>
                </c:pt>
                <c:pt idx="4">
                  <c:v>32.869999999999997</c:v>
                </c:pt>
              </c:numCache>
            </c:numRef>
          </c:val>
          <c:extLst>
            <c:ext xmlns:c16="http://schemas.microsoft.com/office/drawing/2014/chart" uri="{C3380CC4-5D6E-409C-BE32-E72D297353CC}">
              <c16:uniqueId val="{00000000-9EEC-4979-98F5-B32AC8FCA2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9EEC-4979-98F5-B32AC8FCA2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85.52</c:v>
                </c:pt>
                <c:pt idx="1">
                  <c:v>87.1</c:v>
                </c:pt>
                <c:pt idx="2">
                  <c:v>87.91</c:v>
                </c:pt>
                <c:pt idx="3">
                  <c:v>87.41</c:v>
                </c:pt>
                <c:pt idx="4">
                  <c:v>83.68</c:v>
                </c:pt>
              </c:numCache>
            </c:numRef>
          </c:val>
          <c:extLst>
            <c:ext xmlns:c16="http://schemas.microsoft.com/office/drawing/2014/chart" uri="{C3380CC4-5D6E-409C-BE32-E72D297353CC}">
              <c16:uniqueId val="{00000000-4B80-41FB-ABD7-415D4BB99D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4B80-41FB-ABD7-415D4BB99D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100.65</c:v>
                </c:pt>
                <c:pt idx="1">
                  <c:v>104.67</c:v>
                </c:pt>
                <c:pt idx="2">
                  <c:v>100.53</c:v>
                </c:pt>
                <c:pt idx="3">
                  <c:v>106.46</c:v>
                </c:pt>
                <c:pt idx="4">
                  <c:v>104.34</c:v>
                </c:pt>
              </c:numCache>
            </c:numRef>
          </c:val>
          <c:extLst>
            <c:ext xmlns:c16="http://schemas.microsoft.com/office/drawing/2014/chart" uri="{C3380CC4-5D6E-409C-BE32-E72D297353CC}">
              <c16:uniqueId val="{00000000-F1B8-4A45-8561-6C012B821A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8-4A45-8561-6C012B821A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9-41BA-AA0E-9AEA921A44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9-41BA-AA0E-9AEA921A44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4-4069-B186-0C8D1AF58E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4-4069-B186-0C8D1AF58E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0-49DB-8376-70E025D963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0-49DB-8376-70E025D963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F-45CC-83D2-C5E21F6F1C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F-45CC-83D2-C5E21F6F1C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120.49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3B-4E9F-892D-8FD9BD8C6C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C3B-4E9F-892D-8FD9BD8C6C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75.010000000000005</c:v>
                </c:pt>
                <c:pt idx="1">
                  <c:v>79.83</c:v>
                </c:pt>
                <c:pt idx="2">
                  <c:v>62.74</c:v>
                </c:pt>
                <c:pt idx="3">
                  <c:v>61.56</c:v>
                </c:pt>
                <c:pt idx="4">
                  <c:v>50.95</c:v>
                </c:pt>
              </c:numCache>
            </c:numRef>
          </c:val>
          <c:extLst>
            <c:ext xmlns:c16="http://schemas.microsoft.com/office/drawing/2014/chart" uri="{C3380CC4-5D6E-409C-BE32-E72D297353CC}">
              <c16:uniqueId val="{00000000-CC83-441F-94DC-78CF2E4ADB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CC83-441F-94DC-78CF2E4ADB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261.85000000000002</c:v>
                </c:pt>
                <c:pt idx="1">
                  <c:v>249.07</c:v>
                </c:pt>
                <c:pt idx="2">
                  <c:v>319.75</c:v>
                </c:pt>
                <c:pt idx="3">
                  <c:v>325.66000000000003</c:v>
                </c:pt>
                <c:pt idx="4">
                  <c:v>388.09</c:v>
                </c:pt>
              </c:numCache>
            </c:numRef>
          </c:val>
          <c:extLst>
            <c:ext xmlns:c16="http://schemas.microsoft.com/office/drawing/2014/chart" uri="{C3380CC4-5D6E-409C-BE32-E72D297353CC}">
              <c16:uniqueId val="{00000000-4E8C-45C4-AE44-7BA5B83FDD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4E8C-45C4-AE44-7BA5B83FDD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雄武町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4093</v>
      </c>
      <c r="AM8" s="54"/>
      <c r="AN8" s="54"/>
      <c r="AO8" s="54"/>
      <c r="AP8" s="54"/>
      <c r="AQ8" s="54"/>
      <c r="AR8" s="54"/>
      <c r="AS8" s="54"/>
      <c r="AT8" s="53">
        <f>データ!T6</f>
        <v>636.88</v>
      </c>
      <c r="AU8" s="53"/>
      <c r="AV8" s="53"/>
      <c r="AW8" s="53"/>
      <c r="AX8" s="53"/>
      <c r="AY8" s="53"/>
      <c r="AZ8" s="53"/>
      <c r="BA8" s="53"/>
      <c r="BB8" s="53">
        <f>データ!U6</f>
        <v>6.43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76.930000000000007</v>
      </c>
      <c r="Q10" s="53"/>
      <c r="R10" s="53"/>
      <c r="S10" s="53"/>
      <c r="T10" s="53"/>
      <c r="U10" s="53"/>
      <c r="V10" s="53"/>
      <c r="W10" s="53">
        <f>データ!Q6</f>
        <v>77.47</v>
      </c>
      <c r="X10" s="53"/>
      <c r="Y10" s="53"/>
      <c r="Z10" s="53"/>
      <c r="AA10" s="53"/>
      <c r="AB10" s="53"/>
      <c r="AC10" s="53"/>
      <c r="AD10" s="54">
        <f>データ!R6</f>
        <v>3590</v>
      </c>
      <c r="AE10" s="54"/>
      <c r="AF10" s="54"/>
      <c r="AG10" s="54"/>
      <c r="AH10" s="54"/>
      <c r="AI10" s="54"/>
      <c r="AJ10" s="54"/>
      <c r="AK10" s="2"/>
      <c r="AL10" s="54">
        <f>データ!V6</f>
        <v>3174</v>
      </c>
      <c r="AM10" s="54"/>
      <c r="AN10" s="54"/>
      <c r="AO10" s="54"/>
      <c r="AP10" s="54"/>
      <c r="AQ10" s="54"/>
      <c r="AR10" s="54"/>
      <c r="AS10" s="54"/>
      <c r="AT10" s="53">
        <f>データ!W6</f>
        <v>1.73</v>
      </c>
      <c r="AU10" s="53"/>
      <c r="AV10" s="53"/>
      <c r="AW10" s="53"/>
      <c r="AX10" s="53"/>
      <c r="AY10" s="53"/>
      <c r="AZ10" s="53"/>
      <c r="BA10" s="53"/>
      <c r="BB10" s="53">
        <f>データ!X6</f>
        <v>1834.68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ar4L69uuhe37zmPG//ZinPH7LrmJPMXSrKfSSgt2kNSb4UCvlx7IXT0BechyBUIL2OH0BehicckMK2Hz3ei2Bg==" saltValue="Z3VH8MRCrF0iD8R9uU4U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15636</v>
      </c>
      <c r="D6" s="19">
        <f t="shared" si="3"/>
        <v>47</v>
      </c>
      <c r="E6" s="19">
        <f t="shared" si="3"/>
        <v>17</v>
      </c>
      <c r="F6" s="19">
        <f t="shared" si="3"/>
        <v>1</v>
      </c>
      <c r="G6" s="19">
        <f t="shared" si="3"/>
        <v>0</v>
      </c>
      <c r="H6" s="19" t="str">
        <f t="shared" si="3"/>
        <v>北海道　雄武町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76.930000000000007</v>
      </c>
      <c r="Q6" s="20">
        <f t="shared" si="3"/>
        <v>77.47</v>
      </c>
      <c r="R6" s="20">
        <f t="shared" si="3"/>
        <v>3590</v>
      </c>
      <c r="S6" s="20">
        <f t="shared" si="3"/>
        <v>4093</v>
      </c>
      <c r="T6" s="20">
        <f t="shared" si="3"/>
        <v>636.88</v>
      </c>
      <c r="U6" s="20">
        <f t="shared" si="3"/>
        <v>6.43</v>
      </c>
      <c r="V6" s="20">
        <f t="shared" si="3"/>
        <v>3174</v>
      </c>
      <c r="W6" s="20">
        <f t="shared" si="3"/>
        <v>1.73</v>
      </c>
      <c r="X6" s="20">
        <f t="shared" si="3"/>
        <v>1834.68</v>
      </c>
      <c r="Y6" s="21">
        <f>IF(Y7="",NA(),Y7)</f>
        <v>100.65</v>
      </c>
      <c r="Z6" s="21">
        <f t="shared" ref="Z6:AH6" si="4">IF(Z7="",NA(),Z7)</f>
        <v>104.67</v>
      </c>
      <c r="AA6" s="21">
        <f t="shared" si="4"/>
        <v>100.53</v>
      </c>
      <c r="AB6" s="21">
        <f t="shared" si="4"/>
        <v>106.46</v>
      </c>
      <c r="AC6" s="21">
        <f t="shared" si="4"/>
        <v>104.34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120.49</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75.010000000000005</v>
      </c>
      <c r="BR6" s="21">
        <f t="shared" ref="BR6:BZ6" si="8">IF(BR7="",NA(),BR7)</f>
        <v>79.83</v>
      </c>
      <c r="BS6" s="21">
        <f t="shared" si="8"/>
        <v>62.74</v>
      </c>
      <c r="BT6" s="21">
        <f t="shared" si="8"/>
        <v>61.56</v>
      </c>
      <c r="BU6" s="21">
        <f t="shared" si="8"/>
        <v>50.95</v>
      </c>
      <c r="BV6" s="21">
        <f t="shared" si="8"/>
        <v>74.17</v>
      </c>
      <c r="BW6" s="21">
        <f t="shared" si="8"/>
        <v>79.77</v>
      </c>
      <c r="BX6" s="21">
        <f t="shared" si="8"/>
        <v>79.63</v>
      </c>
      <c r="BY6" s="21">
        <f t="shared" si="8"/>
        <v>76.78</v>
      </c>
      <c r="BZ6" s="21">
        <f t="shared" si="8"/>
        <v>75.41</v>
      </c>
      <c r="CA6" s="20" t="str">
        <f>IF(CA7="","",IF(CA7="-","【-】","【"&amp;SUBSTITUTE(TEXT(CA7,"#,##0.00"),"-","△")&amp;"】"))</f>
        <v>【97.81】</v>
      </c>
      <c r="CB6" s="21">
        <f>IF(CB7="",NA(),CB7)</f>
        <v>261.85000000000002</v>
      </c>
      <c r="CC6" s="21">
        <f t="shared" ref="CC6:CK6" si="9">IF(CC7="",NA(),CC7)</f>
        <v>249.07</v>
      </c>
      <c r="CD6" s="21">
        <f t="shared" si="9"/>
        <v>319.75</v>
      </c>
      <c r="CE6" s="21">
        <f t="shared" si="9"/>
        <v>325.66000000000003</v>
      </c>
      <c r="CF6" s="21">
        <f t="shared" si="9"/>
        <v>388.09</v>
      </c>
      <c r="CG6" s="21">
        <f t="shared" si="9"/>
        <v>230.95</v>
      </c>
      <c r="CH6" s="21">
        <f t="shared" si="9"/>
        <v>214.56</v>
      </c>
      <c r="CI6" s="21">
        <f t="shared" si="9"/>
        <v>213.66</v>
      </c>
      <c r="CJ6" s="21">
        <f t="shared" si="9"/>
        <v>224.31</v>
      </c>
      <c r="CK6" s="21">
        <f t="shared" si="9"/>
        <v>223.48</v>
      </c>
      <c r="CL6" s="20" t="str">
        <f>IF(CL7="","",IF(CL7="-","【-】","【"&amp;SUBSTITUTE(TEXT(CL7,"#,##0.00"),"-","△")&amp;"】"))</f>
        <v>【138.75】</v>
      </c>
      <c r="CM6" s="21">
        <f>IF(CM7="",NA(),CM7)</f>
        <v>37.61</v>
      </c>
      <c r="CN6" s="21">
        <f t="shared" ref="CN6:CV6" si="10">IF(CN7="",NA(),CN7)</f>
        <v>38.700000000000003</v>
      </c>
      <c r="CO6" s="21">
        <f t="shared" si="10"/>
        <v>31.83</v>
      </c>
      <c r="CP6" s="21">
        <f t="shared" si="10"/>
        <v>31.65</v>
      </c>
      <c r="CQ6" s="21">
        <f t="shared" si="10"/>
        <v>32.869999999999997</v>
      </c>
      <c r="CR6" s="21">
        <f t="shared" si="10"/>
        <v>49.27</v>
      </c>
      <c r="CS6" s="21">
        <f t="shared" si="10"/>
        <v>49.47</v>
      </c>
      <c r="CT6" s="21">
        <f t="shared" si="10"/>
        <v>48.19</v>
      </c>
      <c r="CU6" s="21">
        <f t="shared" si="10"/>
        <v>47.32</v>
      </c>
      <c r="CV6" s="21">
        <f t="shared" si="10"/>
        <v>48.03</v>
      </c>
      <c r="CW6" s="20" t="str">
        <f>IF(CW7="","",IF(CW7="-","【-】","【"&amp;SUBSTITUTE(TEXT(CW7,"#,##0.00"),"-","△")&amp;"】"))</f>
        <v>【58.94】</v>
      </c>
      <c r="CX6" s="21">
        <f>IF(CX7="",NA(),CX7)</f>
        <v>85.52</v>
      </c>
      <c r="CY6" s="21">
        <f t="shared" ref="CY6:DG6" si="11">IF(CY7="",NA(),CY7)</f>
        <v>87.1</v>
      </c>
      <c r="CZ6" s="21">
        <f t="shared" si="11"/>
        <v>87.91</v>
      </c>
      <c r="DA6" s="21">
        <f t="shared" si="11"/>
        <v>87.41</v>
      </c>
      <c r="DB6" s="21">
        <f t="shared" si="11"/>
        <v>83.68</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15636</v>
      </c>
      <c r="D7" s="23">
        <v>47</v>
      </c>
      <c r="E7" s="23">
        <v>17</v>
      </c>
      <c r="F7" s="23">
        <v>1</v>
      </c>
      <c r="G7" s="23">
        <v>0</v>
      </c>
      <c r="H7" s="23" t="s">
        <v>97</v>
      </c>
      <c r="I7" s="23" t="s">
        <v>98</v>
      </c>
      <c r="J7" s="23" t="s">
        <v>99</v>
      </c>
      <c r="K7" s="23" t="s">
        <v>100</v>
      </c>
      <c r="L7" s="23" t="s">
        <v>101</v>
      </c>
      <c r="M7" s="23" t="s">
        <v>102</v>
      </c>
      <c r="N7" s="24" t="s">
        <v>103</v>
      </c>
      <c r="O7" s="24" t="s">
        <v>104</v>
      </c>
      <c r="P7" s="24">
        <v>76.930000000000007</v>
      </c>
      <c r="Q7" s="24">
        <v>77.47</v>
      </c>
      <c r="R7" s="24">
        <v>3590</v>
      </c>
      <c r="S7" s="24">
        <v>4093</v>
      </c>
      <c r="T7" s="24">
        <v>636.88</v>
      </c>
      <c r="U7" s="24">
        <v>6.43</v>
      </c>
      <c r="V7" s="24">
        <v>3174</v>
      </c>
      <c r="W7" s="24">
        <v>1.73</v>
      </c>
      <c r="X7" s="24">
        <v>1834.68</v>
      </c>
      <c r="Y7" s="24">
        <v>100.65</v>
      </c>
      <c r="Z7" s="24">
        <v>104.67</v>
      </c>
      <c r="AA7" s="24">
        <v>100.53</v>
      </c>
      <c r="AB7" s="24">
        <v>106.46</v>
      </c>
      <c r="AC7" s="24">
        <v>104.34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120.49</v>
      </c>
      <c r="BH7" s="24">
        <v>0</v>
      </c>
      <c r="BI7" s="24">
        <v>0</v>
      </c>
      <c r="BJ7" s="24">
        <v>0</v>
      </c>
      <c r="BK7" s="24">
        <v>1130.42</v>
      </c>
      <c r="BL7" s="24">
        <v>1245.0999999999999</v>
      </c>
      <c r="BM7" s="24">
        <v>1108.8</v>
      </c>
      <c r="BN7" s="24">
        <v>1194.56</v>
      </c>
      <c r="BO7" s="24">
        <v>1174.6099999999999</v>
      </c>
      <c r="BP7" s="24">
        <v>630.82000000000005</v>
      </c>
      <c r="BQ7" s="24">
        <v>75.010000000000005</v>
      </c>
      <c r="BR7" s="24">
        <v>79.83</v>
      </c>
      <c r="BS7" s="24">
        <v>62.74</v>
      </c>
      <c r="BT7" s="24">
        <v>61.56</v>
      </c>
      <c r="BU7" s="24">
        <v>50.95</v>
      </c>
      <c r="BV7" s="24">
        <v>74.17</v>
      </c>
      <c r="BW7" s="24">
        <v>79.77</v>
      </c>
      <c r="BX7" s="24">
        <v>79.63</v>
      </c>
      <c r="BY7" s="24">
        <v>76.78</v>
      </c>
      <c r="BZ7" s="24">
        <v>75.41</v>
      </c>
      <c r="CA7" s="24">
        <v>97.81</v>
      </c>
      <c r="CB7" s="24">
        <v>261.85000000000002</v>
      </c>
      <c r="CC7" s="24">
        <v>249.07</v>
      </c>
      <c r="CD7" s="24">
        <v>319.75</v>
      </c>
      <c r="CE7" s="24">
        <v>325.66000000000003</v>
      </c>
      <c r="CF7" s="24">
        <v>388.09</v>
      </c>
      <c r="CG7" s="24">
        <v>230.95</v>
      </c>
      <c r="CH7" s="24">
        <v>214.56</v>
      </c>
      <c r="CI7" s="24">
        <v>213.66</v>
      </c>
      <c r="CJ7" s="24">
        <v>224.31</v>
      </c>
      <c r="CK7" s="24">
        <v>223.48</v>
      </c>
      <c r="CL7" s="24">
        <v>138.75</v>
      </c>
      <c r="CM7" s="24">
        <v>37.61</v>
      </c>
      <c r="CN7" s="24">
        <v>38.700000000000003</v>
      </c>
      <c r="CO7" s="24">
        <v>31.83</v>
      </c>
      <c r="CP7" s="24">
        <v>31.65</v>
      </c>
      <c r="CQ7" s="24">
        <v>32.869999999999997</v>
      </c>
      <c r="CR7" s="24">
        <v>49.27</v>
      </c>
      <c r="CS7" s="24">
        <v>49.47</v>
      </c>
      <c r="CT7" s="24">
        <v>48.19</v>
      </c>
      <c r="CU7" s="24">
        <v>47.32</v>
      </c>
      <c r="CV7" s="24">
        <v>48.03</v>
      </c>
      <c r="CW7" s="24">
        <v>58.94</v>
      </c>
      <c r="CX7" s="24">
        <v>85.52</v>
      </c>
      <c r="CY7" s="24">
        <v>87.1</v>
      </c>
      <c r="CZ7" s="24">
        <v>87.91</v>
      </c>
      <c r="DA7" s="24">
        <v>87.41</v>
      </c>
      <c r="DB7" s="24">
        <v>83.68</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2025-01-24T07:27:16Z</dcterms:created>
  <dcterms:modified xsi:type="dcterms:W3CDTF">2025-01-29T00:48:03Z</dcterms:modified>
  <cp:category/>
</cp:coreProperties>
</file>