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01\雄武町共有\建設水道課\05_水道業務係\経営比較分析表の分析、公表（毎年1月、2月起案）\令和5年度決算\R7.1.31 [自動無害化]【131（金）〆】公営企業に係る経営比較分析表（令和５年度決算）の分析等について（依頼）\4　分析表分析\最終版\ホームページアップロード用\"/>
    </mc:Choice>
  </mc:AlternateContent>
  <workbookProtection workbookAlgorithmName="SHA-512" workbookHashValue="MR3P0bDLV92bH44ohpHfIxs+3ttFb4CidUbLEhQO+Ao3lAiFiF5SoN70gNp00IjPCT7qwrbzgqrpBPJjdfG4Rg==" workbookSaltValue="A+cyMs9EuuwHYqWaEn5Rrw==" workbookSpinCount="100000" lockStructure="1"/>
  <bookViews>
    <workbookView xWindow="0" yWindow="0" windowWidth="23040" windowHeight="9210"/>
  </bookViews>
  <sheets>
    <sheet name="法非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<sst xmlns="http://schemas.openxmlformats.org/spreadsheetml/2006/main" count="233" uniqueCount="117">
  <si>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</si>
  <si>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</si>
  <si>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</si>
  <si>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</si>
  <si>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</si>
  <si>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</si>
  <si>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</si>
  <si>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</si>
  <si>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</si>
  <si>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</si>
  <si>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</si>
  <si>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</si>
  <si>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</si>
  <si>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</si>
  <si>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</si>
  <si>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</si>
  <si>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</si>
  <si>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</si>
  <si>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</si>
  <si>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</si>
  <si>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</si>
  <si>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</si>
  <si>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</si>
  <si>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</si>
  <si>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</si>
  <si>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</si>
  <si>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</si>
  <si>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</si>
  <si>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</si>
  <si>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</si>
  <si>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</si>
  <si>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</si>
  <si>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</si>
  <si>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</si>
  <si>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</si>
  <si>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</si>
  <si>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</si>
  <si>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</si>
  <si>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</si>
  <si>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</si>
  <si>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</si>
  <si>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</si>
  <si>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</si>
  <si>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</si>
  <si>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</si>
  <si>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</si>
  <si>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</si>
  <si>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</si>
  <si>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</si>
  <si>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</si>
  <si>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</si>
  <si>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</si>
  <si>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</si>
  <si>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</si>
  <si>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</si>
  <si>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</si>
  <si>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</si>
  <si>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</si>
  <si>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</si>
  <si>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</si>
  <si>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</si>
  <si>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</si>
  <si>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</si>
  <si>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</si>
  <si>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</si>
  <si>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</si>
  <si>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</si>
  <si>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</si>
  <si>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</si>
  <si>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</si>
  <si>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</si>
  <si>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</si>
  <si>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</si>
  <si>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</si>
  <si>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</si>
  <si>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</si>
  <si>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</si>
  <si>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</si>
  <si>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</si>
  <si>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</si>
  <si>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</si>
  <si>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</si>
  <si>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</si>
  <si>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</si>
  <si>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</si>
  <si>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</si>
  <si>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</si>
  <si>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</si>
  <si>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</si>
  <si>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</si>
  <si>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</si>
  <si>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</si>
  <si>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</si>
  <si>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</si>
  <si>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</si>
  <si>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</si>
  <si>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雄武町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</si>
  <si>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</si>
  <si>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</si>
  <si>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</si>
  <si>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</si>
  <si>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</si>
  <si>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</si>
  <si>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</si>
  <si>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</si>
  <si>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</si>
  <si>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</si>
  <si>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</si>
  <si>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</si>
  <si>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</si>
  <si>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</si>
  <si>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</si>
  <si>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</si>
  <si>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</si>
  <si>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①収益的収支比率
　類似団体平均や全国平均を下回ってはいるが、総収益は総費用を上回っている状況にある。ただし、地方債償還金の財源は一般会計からの繰入金に依存している状況であることから、支出経費削減に努めていく。
④企業債残高対給水収益比率
　類似団体平均や全国平均を下回ってはいるが、今後も老朽配水管更新等の投資は続くことから、できる限り毎年の企業債借入を償還額の範囲内に留め、さらなる減少に努めていく。
⑤料金回収率
　類似団体平均を下回ってはいるが、全国平均を上回り、給水原価が供給単価を上回っている状況にも変わりはないため、適切な料金収入の確保に努めていく。
⑥給水原価
　年々、増加傾向にあり、令和5年度は委託料や修繕料の増により増加幅が大きくなった。しかしながら、地理的要因も影響し、維持管理費が高額となっているため、給水原価の減少は困難であり、類似団体平均や全国平均を上回っていると推察される。
⑦施設利用率
　類似団体平均や全国平均を下回っており、施設の見直し等が求められるが、配水区域が広大なことから施設統合は困難である。
⑧有収率
　年々、減少傾向にあり、漏水による有収水量の減少と考えられることから、引き続き、漏水調査による修繕を実施し、有収率向上を図っていく。</t>
    <rPh sb="311" eb="313">
      <t>シュウゼン</t>
    </rPh>
    <rPh sb="313" eb="314">
      <t>リョウ</t>
    </rPh>
    <rPh sb="476" eb="478">
      <t>ネンネン</t>
    </rPh>
    <phoneticPr fontId="4"/>
  </si>
  <si>
    <t>　給水人口や使用水量の減少は今後も進み、ますます厳しい経営状況が予想されるものの、住民の日常生活になくてはならないライフラインとして持続的、安定的に安全安心な水道水を提供することが必要であり、不断の努力が求められる。
　このため、経営戦略に基づき、更なる経営基盤の強化に努めていく。</t>
    <phoneticPr fontId="4"/>
  </si>
  <si>
    <t>③管路更新率
　総管路延長は約81kmで1979年以前に布設された管路の割合が31.6%と最も高く、経過年数40年以上の管路が全体の35.2%を占めている（令和5年度時点）。老朽配水管の更新は補助事業により進めているところであり、更新は順次、進めていくものの、全ての管路の更新には多額の費用と期間が必要になることから、過大投資を避け、経営状況を見ながら進めていくことが重要である。
　なお、R2年度からは配水管工事は行ったものの、R3年度までは未通水であることから0となっている。</t>
    <rPh sb="78" eb="80">
      <t>レイワ</t>
    </rPh>
    <rPh sb="81" eb="83">
      <t>ネンド</t>
    </rPh>
    <rPh sb="83" eb="85">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</si>
</sst>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0.83</c:v>
                </c:pt>
                <c:pt idx="1">
                  <c:v>0</c:v>
                </c:pt>
                <c:pt idx="2">
                  <c:v>0</c:v>
                </c:pt>
                <c:pt idx="3" formatCode="#,##0.00;&quot;△&quot;#,##0.00;&quot;-&quot;">
                  <c:v>1.61</c:v>
                </c:pt>
                <c:pt idx="4" formatCode="#,##0.00;&quot;△&quot;#,##0.00;&quot;-&quot;">
                  <c:v>0.28000000000000003</c:v>
                </c:pt>
              </c:numCache>
            </c:numRef>
          </c:val>
          <c:extLst>
            <c:ext xmlns:c16="http://schemas.microsoft.com/office/drawing/2014/chart" uri="{C3380CC4-5D6E-409C-BE32-E72D297353CC}">
              <c16:uniqueId val="{00000000-80F8-4955-9DB7-8BFF38B6229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80F8-4955-9DB7-8BFF38B6229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41</c:v>
                </c:pt>
                <c:pt idx="1">
                  <c:v>41.54</c:v>
                </c:pt>
                <c:pt idx="2">
                  <c:v>43.22</c:v>
                </c:pt>
                <c:pt idx="3">
                  <c:v>41.6</c:v>
                </c:pt>
                <c:pt idx="4">
                  <c:v>44.06</c:v>
                </c:pt>
              </c:numCache>
            </c:numRef>
          </c:val>
          <c:extLst>
            <c:ext xmlns:c16="http://schemas.microsoft.com/office/drawing/2014/chart" uri="{C3380CC4-5D6E-409C-BE32-E72D297353CC}">
              <c16:uniqueId val="{00000000-AD65-4DF3-8190-2A27F99697A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AD65-4DF3-8190-2A27F99697A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80.05</c:v>
                </c:pt>
                <c:pt idx="1">
                  <c:v>77.62</c:v>
                </c:pt>
                <c:pt idx="2">
                  <c:v>73.290000000000006</c:v>
                </c:pt>
                <c:pt idx="3">
                  <c:v>75.61</c:v>
                </c:pt>
                <c:pt idx="4">
                  <c:v>71.260000000000005</c:v>
                </c:pt>
              </c:numCache>
            </c:numRef>
          </c:val>
          <c:extLst>
            <c:ext xmlns:c16="http://schemas.microsoft.com/office/drawing/2014/chart" uri="{C3380CC4-5D6E-409C-BE32-E72D297353CC}">
              <c16:uniqueId val="{00000000-5ED3-4681-ABD0-41D592BBC23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5ED3-4681-ABD0-41D592BBC23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66.930000000000007</c:v>
                </c:pt>
                <c:pt idx="1">
                  <c:v>70.989999999999995</c:v>
                </c:pt>
                <c:pt idx="2">
                  <c:v>71.44</c:v>
                </c:pt>
                <c:pt idx="3">
                  <c:v>66.7</c:v>
                </c:pt>
                <c:pt idx="4">
                  <c:v>72.680000000000007</c:v>
                </c:pt>
              </c:numCache>
            </c:numRef>
          </c:val>
          <c:extLst>
            <c:ext xmlns:c16="http://schemas.microsoft.com/office/drawing/2014/chart" uri="{C3380CC4-5D6E-409C-BE32-E72D297353CC}">
              <c16:uniqueId val="{00000000-C054-40B7-A117-DFA30A9362E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C054-40B7-A117-DFA30A9362E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B9-4230-80A8-AF318444692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9-4230-80A8-AF318444692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0C-4829-A97A-7CEFB740599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C-4829-A97A-7CEFB740599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79-4924-A97A-1177BA6E65E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79-4924-A97A-1177BA6E65E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F2-47BB-ADF6-9CBADB136C9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2-47BB-ADF6-9CBADB136C9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911.77</c:v>
                </c:pt>
                <c:pt idx="1">
                  <c:v>919.72</c:v>
                </c:pt>
                <c:pt idx="2">
                  <c:v>932.78</c:v>
                </c:pt>
                <c:pt idx="3">
                  <c:v>913.26</c:v>
                </c:pt>
                <c:pt idx="4">
                  <c:v>868.62</c:v>
                </c:pt>
              </c:numCache>
            </c:numRef>
          </c:val>
          <c:extLst>
            <c:ext xmlns:c16="http://schemas.microsoft.com/office/drawing/2014/chart" uri="{C3380CC4-5D6E-409C-BE32-E72D297353CC}">
              <c16:uniqueId val="{00000000-BC22-4FDA-AA39-D6A336DE895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BC22-4FDA-AA39-D6A336DE895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61.63</c:v>
                </c:pt>
                <c:pt idx="1">
                  <c:v>66.78</c:v>
                </c:pt>
                <c:pt idx="2">
                  <c:v>64.92</c:v>
                </c:pt>
                <c:pt idx="3">
                  <c:v>58.26</c:v>
                </c:pt>
                <c:pt idx="4">
                  <c:v>52.08</c:v>
                </c:pt>
              </c:numCache>
            </c:numRef>
          </c:val>
          <c:extLst>
            <c:ext xmlns:c16="http://schemas.microsoft.com/office/drawing/2014/chart" uri="{C3380CC4-5D6E-409C-BE32-E72D297353CC}">
              <c16:uniqueId val="{00000000-65A1-4986-A1EA-461A95C1E90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65A1-4986-A1EA-461A95C1E90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476.01</c:v>
                </c:pt>
                <c:pt idx="1">
                  <c:v>445.66</c:v>
                </c:pt>
                <c:pt idx="2">
                  <c:v>462.18</c:v>
                </c:pt>
                <c:pt idx="3">
                  <c:v>516.4</c:v>
                </c:pt>
                <c:pt idx="4">
                  <c:v>573.25</c:v>
                </c:pt>
              </c:numCache>
            </c:numRef>
          </c:val>
          <c:extLst>
            <c:ext xmlns:c16="http://schemas.microsoft.com/office/drawing/2014/chart" uri="{C3380CC4-5D6E-409C-BE32-E72D297353CC}">
              <c16:uniqueId val="{00000000-8FB3-4204-ABB5-D05547CAA7B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8FB3-4204-ABB5-D05547CAA7B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5" zoomScaleNormal="85" workbookViewId="0">
      <selection activeCell="AG36" sqref="AG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雄武町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4093</v>
      </c>
      <c r="AM8" s="36"/>
      <c r="AN8" s="36"/>
      <c r="AO8" s="36"/>
      <c r="AP8" s="36"/>
      <c r="AQ8" s="36"/>
      <c r="AR8" s="36"/>
      <c r="AS8" s="36"/>
      <c r="AT8" s="37">
        <f>データ!$S$6</f>
        <v>636.88</v>
      </c>
      <c r="AU8" s="37"/>
      <c r="AV8" s="37"/>
      <c r="AW8" s="37"/>
      <c r="AX8" s="37"/>
      <c r="AY8" s="37"/>
      <c r="AZ8" s="37"/>
      <c r="BA8" s="37"/>
      <c r="BB8" s="37">
        <f>データ!$T$6</f>
        <v>6.43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90.52</v>
      </c>
      <c r="Q10" s="37"/>
      <c r="R10" s="37"/>
      <c r="S10" s="37"/>
      <c r="T10" s="37"/>
      <c r="U10" s="37"/>
      <c r="V10" s="37"/>
      <c r="W10" s="36">
        <f>データ!$Q$6</f>
        <v>5100</v>
      </c>
      <c r="X10" s="36"/>
      <c r="Y10" s="36"/>
      <c r="Z10" s="36"/>
      <c r="AA10" s="36"/>
      <c r="AB10" s="36"/>
      <c r="AC10" s="36"/>
      <c r="AD10" s="2"/>
      <c r="AE10" s="2"/>
      <c r="AF10" s="2"/>
      <c r="AG10" s="2"/>
      <c r="AH10" s="2"/>
      <c r="AI10" s="2"/>
      <c r="AJ10" s="2"/>
      <c r="AK10" s="2"/>
      <c r="AL10" s="36">
        <f>データ!$U$6</f>
        <v>3735</v>
      </c>
      <c r="AM10" s="36"/>
      <c r="AN10" s="36"/>
      <c r="AO10" s="36"/>
      <c r="AP10" s="36"/>
      <c r="AQ10" s="36"/>
      <c r="AR10" s="36"/>
      <c r="AS10" s="36"/>
      <c r="AT10" s="37">
        <f>データ!$V$6</f>
        <v>9.67</v>
      </c>
      <c r="AU10" s="37"/>
      <c r="AV10" s="37"/>
      <c r="AW10" s="37"/>
      <c r="AX10" s="37"/>
      <c r="AY10" s="37"/>
      <c r="AZ10" s="37"/>
      <c r="BA10" s="37"/>
      <c r="BB10" s="37">
        <f>データ!$W$6</f>
        <v>386.25</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116</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KC3hT3i0HVpJBCHtlTvwdgWQqwEd/SCIg6+FPFpglVhyI7oKCU1bcoQuFihAKZPzmzjkDkFd6BYu//5BIDUHVg==" saltValue="3YDKYHPr2WOvoWZFYjjDi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55</v>
      </c>
      <c r="B4" s="17"/>
      <c r="C4" s="17"/>
      <c r="D4" s="17"/>
      <c r="E4" s="17"/>
      <c r="F4" s="17"/>
      <c r="G4" s="17"/>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15636</v>
      </c>
      <c r="D6" s="20">
        <f t="shared" si="3"/>
        <v>47</v>
      </c>
      <c r="E6" s="20">
        <f t="shared" si="3"/>
        <v>1</v>
      </c>
      <c r="F6" s="20">
        <f t="shared" si="3"/>
        <v>0</v>
      </c>
      <c r="G6" s="20">
        <f t="shared" si="3"/>
        <v>0</v>
      </c>
      <c r="H6" s="20" t="str">
        <f t="shared" si="3"/>
        <v>北海道　雄武町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90.52</v>
      </c>
      <c r="Q6" s="21">
        <f t="shared" si="3"/>
        <v>5100</v>
      </c>
      <c r="R6" s="21">
        <f t="shared" si="3"/>
        <v>4093</v>
      </c>
      <c r="S6" s="21">
        <f t="shared" si="3"/>
        <v>636.88</v>
      </c>
      <c r="T6" s="21">
        <f t="shared" si="3"/>
        <v>6.43</v>
      </c>
      <c r="U6" s="21">
        <f t="shared" si="3"/>
        <v>3735</v>
      </c>
      <c r="V6" s="21">
        <f t="shared" si="3"/>
        <v>9.67</v>
      </c>
      <c r="W6" s="21">
        <f t="shared" si="3"/>
        <v>386.25</v>
      </c>
      <c r="X6" s="22">
        <f>IF(X7="",NA(),X7)</f>
        <v>66.930000000000007</v>
      </c>
      <c r="Y6" s="22">
        <f t="shared" ref="Y6:AG6" si="4">IF(Y7="",NA(),Y7)</f>
        <v>70.989999999999995</v>
      </c>
      <c r="Z6" s="22">
        <f t="shared" si="4"/>
        <v>71.44</v>
      </c>
      <c r="AA6" s="22">
        <f t="shared" si="4"/>
        <v>66.7</v>
      </c>
      <c r="AB6" s="22">
        <f t="shared" si="4"/>
        <v>72.680000000000007</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911.77</v>
      </c>
      <c r="BF6" s="22">
        <f t="shared" ref="BF6:BN6" si="7">IF(BF7="",NA(),BF7)</f>
        <v>919.72</v>
      </c>
      <c r="BG6" s="22">
        <f t="shared" si="7"/>
        <v>932.78</v>
      </c>
      <c r="BH6" s="22">
        <f t="shared" si="7"/>
        <v>913.26</v>
      </c>
      <c r="BI6" s="22">
        <f t="shared" si="7"/>
        <v>868.62</v>
      </c>
      <c r="BJ6" s="22">
        <f t="shared" si="7"/>
        <v>1018.52</v>
      </c>
      <c r="BK6" s="22">
        <f t="shared" si="7"/>
        <v>949.61</v>
      </c>
      <c r="BL6" s="22">
        <f t="shared" si="7"/>
        <v>918.84</v>
      </c>
      <c r="BM6" s="22">
        <f t="shared" si="7"/>
        <v>955.49</v>
      </c>
      <c r="BN6" s="22">
        <f t="shared" si="7"/>
        <v>1017.9</v>
      </c>
      <c r="BO6" s="21" t="str">
        <f>IF(BO7="","",IF(BO7="-","【-】","【"&amp;SUBSTITUTE(TEXT(BO7,"#,##0.00"),"-","△")&amp;"】"))</f>
        <v>【1,045.20】</v>
      </c>
      <c r="BP6" s="22">
        <f>IF(BP7="",NA(),BP7)</f>
        <v>61.63</v>
      </c>
      <c r="BQ6" s="22">
        <f t="shared" ref="BQ6:BY6" si="8">IF(BQ7="",NA(),BQ7)</f>
        <v>66.78</v>
      </c>
      <c r="BR6" s="22">
        <f t="shared" si="8"/>
        <v>64.92</v>
      </c>
      <c r="BS6" s="22">
        <f t="shared" si="8"/>
        <v>58.26</v>
      </c>
      <c r="BT6" s="22">
        <f t="shared" si="8"/>
        <v>52.08</v>
      </c>
      <c r="BU6" s="22">
        <f t="shared" si="8"/>
        <v>58.79</v>
      </c>
      <c r="BV6" s="22">
        <f t="shared" si="8"/>
        <v>58.41</v>
      </c>
      <c r="BW6" s="22">
        <f t="shared" si="8"/>
        <v>58.27</v>
      </c>
      <c r="BX6" s="22">
        <f t="shared" si="8"/>
        <v>55.15</v>
      </c>
      <c r="BY6" s="22">
        <f t="shared" si="8"/>
        <v>53.95</v>
      </c>
      <c r="BZ6" s="21" t="str">
        <f>IF(BZ7="","",IF(BZ7="-","【-】","【"&amp;SUBSTITUTE(TEXT(BZ7,"#,##0.00"),"-","△")&amp;"】"))</f>
        <v>【49.51】</v>
      </c>
      <c r="CA6" s="22">
        <f>IF(CA7="",NA(),CA7)</f>
        <v>476.01</v>
      </c>
      <c r="CB6" s="22">
        <f t="shared" ref="CB6:CJ6" si="9">IF(CB7="",NA(),CB7)</f>
        <v>445.66</v>
      </c>
      <c r="CC6" s="22">
        <f t="shared" si="9"/>
        <v>462.18</v>
      </c>
      <c r="CD6" s="22">
        <f t="shared" si="9"/>
        <v>516.4</v>
      </c>
      <c r="CE6" s="22">
        <f t="shared" si="9"/>
        <v>573.25</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41</v>
      </c>
      <c r="CM6" s="22">
        <f t="shared" ref="CM6:CU6" si="10">IF(CM7="",NA(),CM7)</f>
        <v>41.54</v>
      </c>
      <c r="CN6" s="22">
        <f t="shared" si="10"/>
        <v>43.22</v>
      </c>
      <c r="CO6" s="22">
        <f t="shared" si="10"/>
        <v>41.6</v>
      </c>
      <c r="CP6" s="22">
        <f t="shared" si="10"/>
        <v>44.06</v>
      </c>
      <c r="CQ6" s="22">
        <f t="shared" si="10"/>
        <v>56.04</v>
      </c>
      <c r="CR6" s="22">
        <f t="shared" si="10"/>
        <v>58.52</v>
      </c>
      <c r="CS6" s="22">
        <f t="shared" si="10"/>
        <v>58.88</v>
      </c>
      <c r="CT6" s="22">
        <f t="shared" si="10"/>
        <v>58.16</v>
      </c>
      <c r="CU6" s="22">
        <f t="shared" si="10"/>
        <v>55.9</v>
      </c>
      <c r="CV6" s="21" t="str">
        <f>IF(CV7="","",IF(CV7="-","【-】","【"&amp;SUBSTITUTE(TEXT(CV7,"#,##0.00"),"-","△")&amp;"】"))</f>
        <v>【55.00】</v>
      </c>
      <c r="CW6" s="22">
        <f>IF(CW7="",NA(),CW7)</f>
        <v>80.05</v>
      </c>
      <c r="CX6" s="22">
        <f t="shared" ref="CX6:DF6" si="11">IF(CX7="",NA(),CX7)</f>
        <v>77.62</v>
      </c>
      <c r="CY6" s="22">
        <f t="shared" si="11"/>
        <v>73.290000000000006</v>
      </c>
      <c r="CZ6" s="22">
        <f t="shared" si="11"/>
        <v>75.61</v>
      </c>
      <c r="DA6" s="22">
        <f t="shared" si="11"/>
        <v>71.260000000000005</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0.83</v>
      </c>
      <c r="EE6" s="21">
        <f t="shared" ref="EE6:EM6" si="14">IF(EE7="",NA(),EE7)</f>
        <v>0</v>
      </c>
      <c r="EF6" s="21">
        <f t="shared" si="14"/>
        <v>0</v>
      </c>
      <c r="EG6" s="22">
        <f t="shared" si="14"/>
        <v>1.61</v>
      </c>
      <c r="EH6" s="22">
        <f t="shared" si="14"/>
        <v>0.28000000000000003</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15636</v>
      </c>
      <c r="D7" s="24">
        <v>47</v>
      </c>
      <c r="E7" s="24">
        <v>1</v>
      </c>
      <c r="F7" s="24">
        <v>0</v>
      </c>
      <c r="G7" s="24">
        <v>0</v>
      </c>
      <c r="H7" s="24" t="s">
        <v>96</v>
      </c>
      <c r="I7" s="24" t="s">
        <v>97</v>
      </c>
      <c r="J7" s="24" t="s">
        <v>98</v>
      </c>
      <c r="K7" s="24" t="s">
        <v>99</v>
      </c>
      <c r="L7" s="24" t="s">
        <v>100</v>
      </c>
      <c r="M7" s="24" t="s">
        <v>101</v>
      </c>
      <c r="N7" s="25" t="s">
        <v>102</v>
      </c>
      <c r="O7" s="25" t="s">
        <v>103</v>
      </c>
      <c r="P7" s="25">
        <v>90.52</v>
      </c>
      <c r="Q7" s="25">
        <v>5100</v>
      </c>
      <c r="R7" s="25">
        <v>4093</v>
      </c>
      <c r="S7" s="25">
        <v>636.88</v>
      </c>
      <c r="T7" s="25">
        <v>6.43</v>
      </c>
      <c r="U7" s="25">
        <v>3735</v>
      </c>
      <c r="V7" s="25">
        <v>9.67</v>
      </c>
      <c r="W7" s="25">
        <v>386.25</v>
      </c>
      <c r="X7" s="25">
        <v>66.930000000000007</v>
      </c>
      <c r="Y7" s="25">
        <v>70.989999999999995</v>
      </c>
      <c r="Z7" s="25">
        <v>71.44</v>
      </c>
      <c r="AA7" s="25">
        <v>66.7</v>
      </c>
      <c r="AB7" s="25">
        <v>72.680000000000007</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911.77</v>
      </c>
      <c r="BF7" s="25">
        <v>919.72</v>
      </c>
      <c r="BG7" s="25">
        <v>932.78</v>
      </c>
      <c r="BH7" s="25">
        <v>913.26</v>
      </c>
      <c r="BI7" s="25">
        <v>868.62</v>
      </c>
      <c r="BJ7" s="25">
        <v>1018.52</v>
      </c>
      <c r="BK7" s="25">
        <v>949.61</v>
      </c>
      <c r="BL7" s="25">
        <v>918.84</v>
      </c>
      <c r="BM7" s="25">
        <v>955.49</v>
      </c>
      <c r="BN7" s="25">
        <v>1017.9</v>
      </c>
      <c r="BO7" s="25">
        <v>1045.2</v>
      </c>
      <c r="BP7" s="25">
        <v>61.63</v>
      </c>
      <c r="BQ7" s="25">
        <v>66.78</v>
      </c>
      <c r="BR7" s="25">
        <v>64.92</v>
      </c>
      <c r="BS7" s="25">
        <v>58.26</v>
      </c>
      <c r="BT7" s="25">
        <v>52.08</v>
      </c>
      <c r="BU7" s="25">
        <v>58.79</v>
      </c>
      <c r="BV7" s="25">
        <v>58.41</v>
      </c>
      <c r="BW7" s="25">
        <v>58.27</v>
      </c>
      <c r="BX7" s="25">
        <v>55.15</v>
      </c>
      <c r="BY7" s="25">
        <v>53.95</v>
      </c>
      <c r="BZ7" s="25">
        <v>49.51</v>
      </c>
      <c r="CA7" s="25">
        <v>476.01</v>
      </c>
      <c r="CB7" s="25">
        <v>445.66</v>
      </c>
      <c r="CC7" s="25">
        <v>462.18</v>
      </c>
      <c r="CD7" s="25">
        <v>516.4</v>
      </c>
      <c r="CE7" s="25">
        <v>573.25</v>
      </c>
      <c r="CF7" s="25">
        <v>298.25</v>
      </c>
      <c r="CG7" s="25">
        <v>303.27999999999997</v>
      </c>
      <c r="CH7" s="25">
        <v>303.81</v>
      </c>
      <c r="CI7" s="25">
        <v>310.26</v>
      </c>
      <c r="CJ7" s="25">
        <v>318.99</v>
      </c>
      <c r="CK7" s="25">
        <v>317.14</v>
      </c>
      <c r="CL7" s="25">
        <v>41</v>
      </c>
      <c r="CM7" s="25">
        <v>41.54</v>
      </c>
      <c r="CN7" s="25">
        <v>43.22</v>
      </c>
      <c r="CO7" s="25">
        <v>41.6</v>
      </c>
      <c r="CP7" s="25">
        <v>44.06</v>
      </c>
      <c r="CQ7" s="25">
        <v>56.04</v>
      </c>
      <c r="CR7" s="25">
        <v>58.52</v>
      </c>
      <c r="CS7" s="25">
        <v>58.88</v>
      </c>
      <c r="CT7" s="25">
        <v>58.16</v>
      </c>
      <c r="CU7" s="25">
        <v>55.9</v>
      </c>
      <c r="CV7" s="25">
        <v>55</v>
      </c>
      <c r="CW7" s="25">
        <v>80.05</v>
      </c>
      <c r="CX7" s="25">
        <v>77.62</v>
      </c>
      <c r="CY7" s="25">
        <v>73.290000000000006</v>
      </c>
      <c r="CZ7" s="25">
        <v>75.61</v>
      </c>
      <c r="DA7" s="25">
        <v>71.260000000000005</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0.83</v>
      </c>
      <c r="EE7" s="25">
        <v>0</v>
      </c>
      <c r="EF7" s="25">
        <v>0</v>
      </c>
      <c r="EG7" s="25">
        <v>1.61</v>
      </c>
      <c r="EH7" s="25">
        <v>0.28000000000000003</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2025-02-05T01:39:19Z</cp:lastPrinted>
  <dcterms:created xsi:type="dcterms:W3CDTF">2025-01-24T06:39:07Z</dcterms:created>
  <dcterms:modified xsi:type="dcterms:W3CDTF">2025-03-04T04:37:17Z</dcterms:modified>
  <cp:category/>
</cp:coreProperties>
</file>