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mkensetsu07\Desktop\分析\"/>
    </mc:Choice>
  </mc:AlternateContent>
  <workbookProtection workbookAlgorithmName="SHA-512" workbookHashValue="+FT0/PJHsaaFSpXUaAD9uupg58YPlUysoI9abk5WY/8F1j+a3BY9wkYmDgq+XpGlUEssiEHSKL8i1tqqwani5w==" workbookSaltValue="L6/8FoIs97CQ1/9tdHoIa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<sst xmlns="http://schemas.openxmlformats.org/spreadsheetml/2006/main" count="236" uniqueCount="122">
  <si>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</si>
  <si>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</si>
  <si>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</si>
  <si>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</si>
  <si>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</si>
  <si>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</si>
  <si>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</si>
  <si>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</si>
  <si>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</si>
  <si>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</si>
  <si>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</si>
  <si>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</si>
  <si>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</si>
  <si>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</si>
  <si>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</si>
  <si>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</si>
  <si>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</si>
  <si>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</si>
  <si>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</si>
  <si>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</si>
  <si>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</si>
  <si>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</si>
  <si>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</si>
  <si>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</si>
  <si>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</si>
  <si>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</si>
  <si>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</si>
  <si>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</si>
  <si>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</si>
  <si>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</si>
  <si>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</si>
  <si>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</si>
  <si>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</si>
  <si>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</si>
  <si>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</si>
  <si>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</si>
  <si>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</si>
  <si>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</si>
  <si>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</si>
  <si>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</si>
  <si>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</si>
  <si>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</si>
  <si>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</si>
  <si>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</si>
  <si>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</si>
  <si>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</si>
  <si>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</si>
  <si>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</si>
  <si>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</si>
  <si>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</si>
  <si>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</si>
  <si>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</si>
  <si>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</si>
  <si>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</si>
  <si>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</si>
  <si>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</si>
  <si>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</si>
  <si>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</si>
  <si>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</si>
  <si>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</si>
  <si>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</si>
  <si>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</si>
  <si>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</si>
  <si>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</si>
  <si>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</si>
  <si>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</si>
  <si>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</si>
  <si>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</si>
  <si>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</si>
  <si>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</si>
  <si>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</si>
  <si>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</si>
  <si>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</si>
  <si>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</si>
  <si>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</si>
  <si>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</si>
  <si>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</si>
  <si>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</si>
  <si>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</si>
  <si>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</si>
  <si>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</si>
  <si>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</si>
  <si>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</si>
  <si>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</si>
  <si>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</si>
  <si>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</si>
  <si>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</si>
  <si>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</si>
  <si>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</si>
  <si>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</si>
  <si>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</si>
  <si>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</si>
  <si>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</si>
  <si>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</si>
  <si>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</si>
  <si>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</si>
  <si>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</si>
  <si>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</si>
  <si>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</si>
  <si>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雄武町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</si>
  <si>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</si>
  <si>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</si>
  <si>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</si>
  <si>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</si>
  <si>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</si>
  <si>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</si>
  <si>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</si>
  <si>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</si>
  <si>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</si>
  <si>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</si>
  <si>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</si>
  <si>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</si>
  <si>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</si>
  <si>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</si>
  <si>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</si>
  <si>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</si>
  <si>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</si>
  <si>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</si>
  <si>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</si>
  <si>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限られた営業収益の中、適正な一般会計の負担に支えられ、経営を維持している。
　しかし、更なる経営基盤強化のため、経営努力は必要であり、経費削減をはじめ、啓蒙活動による施設利用率や水洗化率向上により増収を図っていくことが必要である。
　また、公共下水道事業経営戦略及びストックマネジメント計画を基に、更なる経営健全化に取り組んでいく。</t>
    <phoneticPr fontId="4"/>
  </si>
  <si>
    <t>③管渠改善率
　本町の公共下水道は、平成4年度に管渠を布設、平成7年度に供用を開始しており、耐用年数から判断すると令和23年度から更新が必要となる見込みである。平成29年度には中長期的な施設状態を予測しつつ計画的、効率的に管理するストックマネジメント計画を策定したことから、今後は、計画に基づき、更新を進める予定である。</t>
    <phoneticPr fontId="4"/>
  </si>
  <si>
    <t>①収益的収支比率
　分流式下水道に要する経費の適正算定から改善してきており、今年度も100％を超過しているが、今後も更なる経費削減に努めていく。
④企業債残高対事業規模比率
　分流式下水道に要する経費の適正算定によって、H28年度以降、企業債残高が全て一般会計からの負担によるものとなっているため、ゼロとなっていたが、R2年度に増加した。令和3年度はゼロとなったが、今後も更新投資の抑制に努めていく。
　ただし、全国的にこの数値の解釈に差異があるものと思われる。
⑤経費回収率
　汚水処理費の増加及び料金収入が減少したことにより、経費回収率が減少したため、今後も汚水処理費全般の抑制に努めていく。
⑥汚水処理原価
　汚水処理費の増加及び有収水量の減少により、汚水処理原価が増加し、類似団体平均よりも高いことから、今後も汚水処理費全般の抑制に努めていく。
⑦施設利用率
　一部の水産加工場は接続されたものの、当初見込んでいたほど接続が進んでいないため、類似団体より低い状況となっていることから、引き続き、啓蒙活動を行い、水洗化率の向上を図り、施設利用率の向上に努めていく。
⑧水洗化率
　類似団体平均を上回ってはいるものの、引き続き、啓蒙活動を行い、水洗化率の向上を図っていく。</t>
    <rPh sb="169" eb="171">
      <t>レイワ</t>
    </rPh>
    <rPh sb="172" eb="174">
      <t>ネンド</t>
    </rPh>
    <rPh sb="183" eb="185">
      <t>コンゴ</t>
    </rPh>
    <rPh sb="246" eb="248">
      <t>ゾウカ</t>
    </rPh>
    <rPh sb="255" eb="257">
      <t>ゲンショウ</t>
    </rPh>
    <rPh sb="271" eb="273">
      <t>ゲンショウ</t>
    </rPh>
    <rPh sb="278" eb="280">
      <t>コンゴ</t>
    </rPh>
    <rPh sb="314" eb="316">
      <t>ゾウカ</t>
    </rPh>
    <rPh sb="323" eb="325">
      <t>ゲンショウ</t>
    </rPh>
    <rPh sb="336" eb="33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</si>
</sst>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84-4EE8-88E2-ABB58AD85A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CA84-4EE8-88E2-ABB58AD85A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109.08</c:v>
                </c:pt>
                <c:pt idx="1">
                  <c:v>107.13</c:v>
                </c:pt>
                <c:pt idx="2">
                  <c:v>100.65</c:v>
                </c:pt>
                <c:pt idx="3">
                  <c:v>104.67</c:v>
                </c:pt>
                <c:pt idx="4">
                  <c:v>100.53</c:v>
                </c:pt>
              </c:numCache>
            </c:numRef>
          </c:val>
          <c:extLst>
            <c:ext xmlns:c16="http://schemas.microsoft.com/office/drawing/2014/chart" uri="{C3380CC4-5D6E-409C-BE32-E72D297353CC}">
              <c16:uniqueId val="{00000000-6F46-4862-909F-3586BE82A7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46-4862-909F-3586BE82A7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25-46D6-94DD-36848D0B6C0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25-46D6-94DD-36848D0B6C0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0B-46A9-988B-0E831DEA065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0B-46A9-988B-0E831DEA065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67-47DD-8F76-D965386CE8E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67-47DD-8F76-D965386CE8E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9D-45EE-B536-829415D0A3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9D-45EE-B536-829415D0A3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120.49</c:v>
                </c:pt>
                <c:pt idx="4">
                  <c:v>0</c:v>
                </c:pt>
              </c:numCache>
            </c:numRef>
          </c:val>
          <c:extLst>
            <c:ext xmlns:c16="http://schemas.microsoft.com/office/drawing/2014/chart" uri="{C3380CC4-5D6E-409C-BE32-E72D297353CC}">
              <c16:uniqueId val="{00000000-4E60-4C66-83AB-1D4EEB0029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4E60-4C66-83AB-1D4EEB0029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85.51</c:v>
                </c:pt>
                <c:pt idx="1">
                  <c:v>74.91</c:v>
                </c:pt>
                <c:pt idx="2">
                  <c:v>75.010000000000005</c:v>
                </c:pt>
                <c:pt idx="3">
                  <c:v>79.83</c:v>
                </c:pt>
                <c:pt idx="4">
                  <c:v>62.74</c:v>
                </c:pt>
              </c:numCache>
            </c:numRef>
          </c:val>
          <c:extLst>
            <c:ext xmlns:c16="http://schemas.microsoft.com/office/drawing/2014/chart" uri="{C3380CC4-5D6E-409C-BE32-E72D297353CC}">
              <c16:uniqueId val="{00000000-A2A1-4C2C-BC19-006E2389F4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A2A1-4C2C-BC19-006E2389F4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224.34</c:v>
                </c:pt>
                <c:pt idx="1">
                  <c:v>259.42</c:v>
                </c:pt>
                <c:pt idx="2">
                  <c:v>261.85000000000002</c:v>
                </c:pt>
                <c:pt idx="3">
                  <c:v>249.07</c:v>
                </c:pt>
                <c:pt idx="4">
                  <c:v>319.75</c:v>
                </c:pt>
              </c:numCache>
            </c:numRef>
          </c:val>
          <c:extLst>
            <c:ext xmlns:c16="http://schemas.microsoft.com/office/drawing/2014/chart" uri="{C3380CC4-5D6E-409C-BE32-E72D297353CC}">
              <c16:uniqueId val="{00000000-9DB0-4E99-BCFE-45B259172DB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9DB0-4E99-BCFE-45B259172DB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38.26</c:v>
                </c:pt>
                <c:pt idx="1">
                  <c:v>37.57</c:v>
                </c:pt>
                <c:pt idx="2">
                  <c:v>37.61</c:v>
                </c:pt>
                <c:pt idx="3">
                  <c:v>38.700000000000003</c:v>
                </c:pt>
                <c:pt idx="4">
                  <c:v>31.83</c:v>
                </c:pt>
              </c:numCache>
            </c:numRef>
          </c:val>
          <c:extLst>
            <c:ext xmlns:c16="http://schemas.microsoft.com/office/drawing/2014/chart" uri="{C3380CC4-5D6E-409C-BE32-E72D297353CC}">
              <c16:uniqueId val="{00000000-0B24-4B94-9453-614EADE50A3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0B24-4B94-9453-614EADE50A3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85.93</c:v>
                </c:pt>
                <c:pt idx="1">
                  <c:v>87.1</c:v>
                </c:pt>
                <c:pt idx="2">
                  <c:v>85.52</c:v>
                </c:pt>
                <c:pt idx="3">
                  <c:v>87.1</c:v>
                </c:pt>
                <c:pt idx="4">
                  <c:v>87.91</c:v>
                </c:pt>
              </c:numCache>
            </c:numRef>
          </c:val>
          <c:extLst>
            <c:ext xmlns:c16="http://schemas.microsoft.com/office/drawing/2014/chart" uri="{C3380CC4-5D6E-409C-BE32-E72D297353CC}">
              <c16:uniqueId val="{00000000-8566-4571-BCE3-18B0DE455E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8566-4571-BCE3-18B0DE455E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6" zoomScaleNormal="100" workbookViewId="0">
      <selection activeCell="CQ44" sqref="CQ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北海道　雄武町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51">
        <f>データ!S6</f>
        <v>4223</v>
      </c>
      <c r="AM8" s="51"/>
      <c r="AN8" s="51"/>
      <c r="AO8" s="51"/>
      <c r="AP8" s="51"/>
      <c r="AQ8" s="51"/>
      <c r="AR8" s="51"/>
      <c r="AS8" s="51"/>
      <c r="AT8" s="52">
        <f>データ!T6</f>
        <v>636.89</v>
      </c>
      <c r="AU8" s="52"/>
      <c r="AV8" s="52"/>
      <c r="AW8" s="52"/>
      <c r="AX8" s="52"/>
      <c r="AY8" s="52"/>
      <c r="AZ8" s="52"/>
      <c r="BA8" s="52"/>
      <c r="BB8" s="52">
        <f>データ!U6</f>
        <v>6.63</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76.48</v>
      </c>
      <c r="Q10" s="52"/>
      <c r="R10" s="52"/>
      <c r="S10" s="52"/>
      <c r="T10" s="52"/>
      <c r="U10" s="52"/>
      <c r="V10" s="52"/>
      <c r="W10" s="52">
        <f>データ!Q6</f>
        <v>80.599999999999994</v>
      </c>
      <c r="X10" s="52"/>
      <c r="Y10" s="52"/>
      <c r="Z10" s="52"/>
      <c r="AA10" s="52"/>
      <c r="AB10" s="52"/>
      <c r="AC10" s="52"/>
      <c r="AD10" s="51">
        <f>データ!R6</f>
        <v>3590</v>
      </c>
      <c r="AE10" s="51"/>
      <c r="AF10" s="51"/>
      <c r="AG10" s="51"/>
      <c r="AH10" s="51"/>
      <c r="AI10" s="51"/>
      <c r="AJ10" s="51"/>
      <c r="AK10" s="2"/>
      <c r="AL10" s="51">
        <f>データ!V6</f>
        <v>3209</v>
      </c>
      <c r="AM10" s="51"/>
      <c r="AN10" s="51"/>
      <c r="AO10" s="51"/>
      <c r="AP10" s="51"/>
      <c r="AQ10" s="51"/>
      <c r="AR10" s="51"/>
      <c r="AS10" s="51"/>
      <c r="AT10" s="52">
        <f>データ!W6</f>
        <v>1.73</v>
      </c>
      <c r="AU10" s="52"/>
      <c r="AV10" s="52"/>
      <c r="AW10" s="52"/>
      <c r="AX10" s="52"/>
      <c r="AY10" s="52"/>
      <c r="AZ10" s="52"/>
      <c r="BA10" s="52"/>
      <c r="BB10" s="52">
        <f>データ!X6</f>
        <v>1854.91</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121</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119</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45</v>
      </c>
      <c r="N86" s="12" t="s">
        <v>44</v>
      </c>
      <c r="O86" s="12" t="str">
        <f>データ!EO6</f>
        <v>【0.24】</v>
      </c>
    </row>
  </sheetData>
  <sheetProtection algorithmName="SHA-512" hashValue="AaB6+vim0xoYAl608SjcTS2aSS7UcJlKA9cD/yk2Xj/4qQJP1vNO7ZTr+DvHMCeew/MRl0VvnWJMh43J5e/AQQ==" saltValue="yczQsIwiR/su/LCTu6n/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15636</v>
      </c>
      <c r="D6" s="19">
        <f t="shared" si="3"/>
        <v>47</v>
      </c>
      <c r="E6" s="19">
        <f t="shared" si="3"/>
        <v>17</v>
      </c>
      <c r="F6" s="19">
        <f t="shared" si="3"/>
        <v>1</v>
      </c>
      <c r="G6" s="19">
        <f t="shared" si="3"/>
        <v>0</v>
      </c>
      <c r="H6" s="19" t="str">
        <f t="shared" si="3"/>
        <v>北海道　雄武町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76.48</v>
      </c>
      <c r="Q6" s="20">
        <f t="shared" si="3"/>
        <v>80.599999999999994</v>
      </c>
      <c r="R6" s="20">
        <f t="shared" si="3"/>
        <v>3590</v>
      </c>
      <c r="S6" s="20">
        <f t="shared" si="3"/>
        <v>4223</v>
      </c>
      <c r="T6" s="20">
        <f t="shared" si="3"/>
        <v>636.89</v>
      </c>
      <c r="U6" s="20">
        <f t="shared" si="3"/>
        <v>6.63</v>
      </c>
      <c r="V6" s="20">
        <f t="shared" si="3"/>
        <v>3209</v>
      </c>
      <c r="W6" s="20">
        <f t="shared" si="3"/>
        <v>1.73</v>
      </c>
      <c r="X6" s="20">
        <f t="shared" si="3"/>
        <v>1854.91</v>
      </c>
      <c r="Y6" s="21">
        <f>IF(Y7="",NA(),Y7)</f>
        <v>109.08</v>
      </c>
      <c r="Z6" s="21">
        <f t="shared" ref="Z6:AH6" si="4">IF(Z7="",NA(),Z7)</f>
        <v>107.13</v>
      </c>
      <c r="AA6" s="21">
        <f t="shared" si="4"/>
        <v>100.65</v>
      </c>
      <c r="AB6" s="21">
        <f t="shared" si="4"/>
        <v>104.67</v>
      </c>
      <c r="AC6" s="21">
        <f t="shared" si="4"/>
        <v>100.53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120.49</v>
      </c>
      <c r="BJ6" s="20">
        <f t="shared" si="7"/>
        <v>0</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85.51</v>
      </c>
      <c r="BR6" s="21">
        <f t="shared" ref="BR6:BZ6" si="8">IF(BR7="",NA(),BR7)</f>
        <v>74.91</v>
      </c>
      <c r="BS6" s="21">
        <f t="shared" si="8"/>
        <v>75.010000000000005</v>
      </c>
      <c r="BT6" s="21">
        <f t="shared" si="8"/>
        <v>79.83</v>
      </c>
      <c r="BU6" s="21">
        <f t="shared" si="8"/>
        <v>62.74</v>
      </c>
      <c r="BV6" s="21">
        <f t="shared" si="8"/>
        <v>80.58</v>
      </c>
      <c r="BW6" s="21">
        <f t="shared" si="8"/>
        <v>78.92</v>
      </c>
      <c r="BX6" s="21">
        <f t="shared" si="8"/>
        <v>74.17</v>
      </c>
      <c r="BY6" s="21">
        <f t="shared" si="8"/>
        <v>79.77</v>
      </c>
      <c r="BZ6" s="21">
        <f t="shared" si="8"/>
        <v>79.63</v>
      </c>
      <c r="CA6" s="20" t="str">
        <f>IF(CA7="","",IF(CA7="-","【-】","【"&amp;SUBSTITUTE(TEXT(CA7,"#,##0.00"),"-","△")&amp;"】"))</f>
        <v>【99.73】</v>
      </c>
      <c r="CB6" s="21">
        <f>IF(CB7="",NA(),CB7)</f>
        <v>224.34</v>
      </c>
      <c r="CC6" s="21">
        <f t="shared" ref="CC6:CK6" si="9">IF(CC7="",NA(),CC7)</f>
        <v>259.42</v>
      </c>
      <c r="CD6" s="21">
        <f t="shared" si="9"/>
        <v>261.85000000000002</v>
      </c>
      <c r="CE6" s="21">
        <f t="shared" si="9"/>
        <v>249.07</v>
      </c>
      <c r="CF6" s="21">
        <f t="shared" si="9"/>
        <v>319.75</v>
      </c>
      <c r="CG6" s="21">
        <f t="shared" si="9"/>
        <v>216.21</v>
      </c>
      <c r="CH6" s="21">
        <f t="shared" si="9"/>
        <v>220.31</v>
      </c>
      <c r="CI6" s="21">
        <f t="shared" si="9"/>
        <v>230.95</v>
      </c>
      <c r="CJ6" s="21">
        <f t="shared" si="9"/>
        <v>214.56</v>
      </c>
      <c r="CK6" s="21">
        <f t="shared" si="9"/>
        <v>213.66</v>
      </c>
      <c r="CL6" s="20" t="str">
        <f>IF(CL7="","",IF(CL7="-","【-】","【"&amp;SUBSTITUTE(TEXT(CL7,"#,##0.00"),"-","△")&amp;"】"))</f>
        <v>【134.98】</v>
      </c>
      <c r="CM6" s="21">
        <f>IF(CM7="",NA(),CM7)</f>
        <v>38.26</v>
      </c>
      <c r="CN6" s="21">
        <f t="shared" ref="CN6:CV6" si="10">IF(CN7="",NA(),CN7)</f>
        <v>37.57</v>
      </c>
      <c r="CO6" s="21">
        <f t="shared" si="10"/>
        <v>37.61</v>
      </c>
      <c r="CP6" s="21">
        <f t="shared" si="10"/>
        <v>38.700000000000003</v>
      </c>
      <c r="CQ6" s="21">
        <f t="shared" si="10"/>
        <v>31.83</v>
      </c>
      <c r="CR6" s="21">
        <f t="shared" si="10"/>
        <v>50.24</v>
      </c>
      <c r="CS6" s="21">
        <f t="shared" si="10"/>
        <v>49.68</v>
      </c>
      <c r="CT6" s="21">
        <f t="shared" si="10"/>
        <v>49.27</v>
      </c>
      <c r="CU6" s="21">
        <f t="shared" si="10"/>
        <v>49.47</v>
      </c>
      <c r="CV6" s="21">
        <f t="shared" si="10"/>
        <v>48.19</v>
      </c>
      <c r="CW6" s="20" t="str">
        <f>IF(CW7="","",IF(CW7="-","【-】","【"&amp;SUBSTITUTE(TEXT(CW7,"#,##0.00"),"-","△")&amp;"】"))</f>
        <v>【59.99】</v>
      </c>
      <c r="CX6" s="21">
        <f>IF(CX7="",NA(),CX7)</f>
        <v>85.93</v>
      </c>
      <c r="CY6" s="21">
        <f t="shared" ref="CY6:DG6" si="11">IF(CY7="",NA(),CY7)</f>
        <v>87.1</v>
      </c>
      <c r="CZ6" s="21">
        <f t="shared" si="11"/>
        <v>85.52</v>
      </c>
      <c r="DA6" s="21">
        <f t="shared" si="11"/>
        <v>87.1</v>
      </c>
      <c r="DB6" s="21">
        <f t="shared" si="11"/>
        <v>87.91</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15636</v>
      </c>
      <c r="D7" s="23">
        <v>47</v>
      </c>
      <c r="E7" s="23">
        <v>17</v>
      </c>
      <c r="F7" s="23">
        <v>1</v>
      </c>
      <c r="G7" s="23">
        <v>0</v>
      </c>
      <c r="H7" s="23" t="s">
        <v>99</v>
      </c>
      <c r="I7" s="23" t="s">
        <v>100</v>
      </c>
      <c r="J7" s="23" t="s">
        <v>101</v>
      </c>
      <c r="K7" s="23" t="s">
        <v>102</v>
      </c>
      <c r="L7" s="23" t="s">
        <v>103</v>
      </c>
      <c r="M7" s="23" t="s">
        <v>104</v>
      </c>
      <c r="N7" s="24" t="s">
        <v>105</v>
      </c>
      <c r="O7" s="24" t="s">
        <v>106</v>
      </c>
      <c r="P7" s="24">
        <v>76.48</v>
      </c>
      <c r="Q7" s="24">
        <v>80.599999999999994</v>
      </c>
      <c r="R7" s="24">
        <v>3590</v>
      </c>
      <c r="S7" s="24">
        <v>4223</v>
      </c>
      <c r="T7" s="24">
        <v>636.89</v>
      </c>
      <c r="U7" s="24">
        <v>6.63</v>
      </c>
      <c r="V7" s="24">
        <v>3209</v>
      </c>
      <c r="W7" s="24">
        <v>1.73</v>
      </c>
      <c r="X7" s="24">
        <v>1854.91</v>
      </c>
      <c r="Y7" s="24">
        <v>109.08</v>
      </c>
      <c r="Z7" s="24">
        <v>107.13</v>
      </c>
      <c r="AA7" s="24">
        <v>100.65</v>
      </c>
      <c r="AB7" s="24">
        <v>104.67</v>
      </c>
      <c r="AC7" s="24">
        <v>100.53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120.49</v>
      </c>
      <c r="BJ7" s="24">
        <v>0</v>
      </c>
      <c r="BK7" s="24">
        <v>1124.26</v>
      </c>
      <c r="BL7" s="24">
        <v>1048.23</v>
      </c>
      <c r="BM7" s="24">
        <v>1130.42</v>
      </c>
      <c r="BN7" s="24">
        <v>1245.0999999999999</v>
      </c>
      <c r="BO7" s="24">
        <v>1108.8</v>
      </c>
      <c r="BP7" s="24">
        <v>669.11</v>
      </c>
      <c r="BQ7" s="24">
        <v>85.51</v>
      </c>
      <c r="BR7" s="24">
        <v>74.91</v>
      </c>
      <c r="BS7" s="24">
        <v>75.010000000000005</v>
      </c>
      <c r="BT7" s="24">
        <v>79.83</v>
      </c>
      <c r="BU7" s="24">
        <v>62.74</v>
      </c>
      <c r="BV7" s="24">
        <v>80.58</v>
      </c>
      <c r="BW7" s="24">
        <v>78.92</v>
      </c>
      <c r="BX7" s="24">
        <v>74.17</v>
      </c>
      <c r="BY7" s="24">
        <v>79.77</v>
      </c>
      <c r="BZ7" s="24">
        <v>79.63</v>
      </c>
      <c r="CA7" s="24">
        <v>99.73</v>
      </c>
      <c r="CB7" s="24">
        <v>224.34</v>
      </c>
      <c r="CC7" s="24">
        <v>259.42</v>
      </c>
      <c r="CD7" s="24">
        <v>261.85000000000002</v>
      </c>
      <c r="CE7" s="24">
        <v>249.07</v>
      </c>
      <c r="CF7" s="24">
        <v>319.75</v>
      </c>
      <c r="CG7" s="24">
        <v>216.21</v>
      </c>
      <c r="CH7" s="24">
        <v>220.31</v>
      </c>
      <c r="CI7" s="24">
        <v>230.95</v>
      </c>
      <c r="CJ7" s="24">
        <v>214.56</v>
      </c>
      <c r="CK7" s="24">
        <v>213.66</v>
      </c>
      <c r="CL7" s="24">
        <v>134.97999999999999</v>
      </c>
      <c r="CM7" s="24">
        <v>38.26</v>
      </c>
      <c r="CN7" s="24">
        <v>37.57</v>
      </c>
      <c r="CO7" s="24">
        <v>37.61</v>
      </c>
      <c r="CP7" s="24">
        <v>38.700000000000003</v>
      </c>
      <c r="CQ7" s="24">
        <v>31.83</v>
      </c>
      <c r="CR7" s="24">
        <v>50.24</v>
      </c>
      <c r="CS7" s="24">
        <v>49.68</v>
      </c>
      <c r="CT7" s="24">
        <v>49.27</v>
      </c>
      <c r="CU7" s="24">
        <v>49.47</v>
      </c>
      <c r="CV7" s="24">
        <v>48.19</v>
      </c>
      <c r="CW7" s="24">
        <v>59.99</v>
      </c>
      <c r="CX7" s="24">
        <v>85.93</v>
      </c>
      <c r="CY7" s="24">
        <v>87.1</v>
      </c>
      <c r="CZ7" s="24">
        <v>85.52</v>
      </c>
      <c r="DA7" s="24">
        <v>87.1</v>
      </c>
      <c r="DB7" s="24">
        <v>87.91</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omkensetsu07</cp:lastModifiedBy>
  <cp:lastPrinted>2023-01-20T07:25:37Z</cp:lastPrinted>
  <dcterms:created xsi:type="dcterms:W3CDTF">2023-01-12T23:51:41Z</dcterms:created>
  <dcterms:modified xsi:type="dcterms:W3CDTF">2023-01-20T07:53:08Z</dcterms:modified>
  <cp:category/>
</cp:coreProperties>
</file>