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mkensetsu07\Desktop\分析\"/>
    </mc:Choice>
  </mc:AlternateContent>
  <workbookProtection workbookAlgorithmName="SHA-512" workbookHashValue="+FT0/PJHsaaFSpXUaAD9uupg58YPlUysoI9abk5WY/8F1j+a3BY9wkYmDgq+XpGlUEssiEHSKL8i1tqqwani5w==" workbookSaltValue="L6/8FoIs97CQ1/9tdHoIa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<sst xmlns="http://schemas.openxmlformats.org/spreadsheetml/2006/main" count="236" uniqueCount="122">
  <si>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</si>
  <si>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</si>
  <si>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</si>
  <si>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</si>
  <si>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</si>
  <si>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</si>
  <si>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</si>
  <si>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</si>
  <si>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</si>
  <si>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</si>
  <si>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</si>
  <si>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</si>
  <si>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</si>
  <si>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</si>
  <si>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</si>
  <si>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</si>
  <si>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</si>
  <si>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</si>
  <si>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</si>
  <si>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</si>
  <si>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</si>
  <si>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</si>
  <si>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</si>
  <si>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</si>
  <si>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</si>
  <si>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</si>
  <si>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</si>
  <si>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</si>
  <si>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</si>
  <si>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</si>
  <si>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</si>
  <si>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</si>
  <si>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</si>
  <si>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</si>
  <si>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</si>
  <si>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</si>
  <si>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</si>
  <si>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</si>
  <si>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</si>
  <si>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</si>
  <si>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</si>
  <si>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</si>
  <si>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</si>
  <si>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</si>
  <si>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</si>
  <si>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</si>
  <si>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</si>
  <si>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</si>
  <si>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</si>
  <si>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</si>
  <si>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</si>
  <si>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</si>
  <si>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</si>
  <si>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</si>
  <si>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</si>
  <si>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</si>
  <si>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</si>
  <si>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</si>
  <si>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</si>
  <si>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</si>
  <si>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</si>
  <si>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</si>
  <si>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</si>
  <si>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</si>
  <si>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</si>
  <si>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</si>
  <si>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</si>
  <si>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</si>
  <si>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</si>
  <si>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</si>
  <si>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</si>
  <si>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</si>
  <si>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</si>
  <si>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</si>
  <si>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</si>
  <si>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</si>
  <si>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</si>
  <si>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</si>
  <si>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</si>
  <si>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</si>
  <si>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</si>
  <si>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</si>
  <si>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</si>
  <si>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</si>
  <si>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</si>
  <si>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</si>
  <si>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</si>
  <si>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</si>
  <si>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</si>
  <si>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</si>
  <si>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</si>
  <si>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</si>
  <si>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</si>
  <si>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</si>
  <si>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</si>
  <si>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</si>
  <si>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</si>
  <si>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</si>
  <si>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</si>
  <si>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雄武町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</si>
  <si>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</si>
  <si>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</si>
  <si>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</si>
  <si>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</si>
  <si>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</si>
  <si>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</si>
  <si>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</si>
  <si>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</si>
  <si>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</si>
  <si>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</si>
  <si>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</si>
  <si>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</si>
  <si>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</si>
  <si>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</si>
  <si>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</si>
  <si>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</si>
  <si>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</si>
  <si>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</si>
  <si>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</si>
  <si>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限られた営業収益の中、適正な一般会計の負担に支えられ、経営を維持している。
　しかし、更なる経営基盤強化のため、経営努力は必要であり、経費削減をはじめ、啓蒙活動による施設利用率や水洗化率向上により増収を図っていくことが必要である。
　また、公共下水道事業経営戦略及びストックマネジメント計画を基に、更なる経営健全化に取り組んでいく。</t>
    <phoneticPr fontId="4"/>
  </si>
  <si>
    <t>③管渠改善率
　本町の公共下水道は、平成4年度に管渠を布設、平成7年度に供用を開始しており、耐用年数から判断すると令和23年度から更新が必要となる見込みである。平成29年度には中長期的な施設状態を予測しつつ計画的、効率的に管理するストックマネジメント計画を策定したことから、今後は、計画に基づき、更新を進める予定である。</t>
    <phoneticPr fontId="4"/>
  </si>
  <si>
    <t>①収益的収支比率
　分流式下水道に要する経費の適正算定から改善してきており、今年度も100％を超過しているが、今後も更なる経費削減に努めていく。
④企業債残高対事業規模比率
　分流式下水道に要する経費の適正算定によって、H28年度以降、企業債残高が全て一般会計からの負担によるものとなっているため、ゼロとなっていたが、R2年度に増加した。令和3年度はゼロとなったが、今後も更新投資の抑制に努めていく。
　ただし、全国的にこの数値の解釈に差異があるものと思われる。
⑤経費回収率
　汚水処理費の増加及び料金収入が減少したことにより、経費回収率が減少したため、今後も汚水処理費全般の抑制に努めていく。
⑥汚水処理原価
　汚水処理費の増加及び有収水量の減少により、汚水処理原価が増加し、類似団体平均よりも高いことから、今後も汚水処理費全般の抑制に努めていく。
⑦施設利用率
　一部の水産加工場は接続されたものの、当初見込んでいたほど接続が進んでいないため、類似団体より低い状況となっていることから、引き続き、啓蒙活動を行い、水洗化率の向上を図り、施設利用率の向上に努めていく。
⑧水洗化率
　類似団体平均を上回ってはいるものの、引き続き、啓蒙活動を行い、水洗化率の向上を図っていく。</t>
    <rPh sb="169" eb="171">
      <t>レイワ</t>
    </rPh>
    <rPh sb="172" eb="174">
      <t>ネンド</t>
    </rPh>
    <rPh sb="183" eb="185">
      <t>コンゴ</t>
    </rPh>
    <rPh sb="246" eb="248">
      <t>ゾウカ</t>
    </rPh>
    <rPh sb="255" eb="257">
      <t>ゲンショウ</t>
    </rPh>
    <rPh sb="271" eb="273">
      <t>ゲンショウ</t>
    </rPh>
    <rPh sb="278" eb="280">
      <t>コンゴ</t>
    </rPh>
    <rPh sb="314" eb="316">
      <t>ゾウカ</t>
    </rPh>
    <rPh sb="323" eb="325">
      <t>ゲンショウ</t>
    </rPh>
    <rPh sb="336" eb="338">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</si>
</sst>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A84-4EE8-88E2-ABB58AD85A8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0.12</c:v>
                </c:pt>
                <c:pt idx="2">
                  <c:v>0.1</c:v>
                </c:pt>
                <c:pt idx="3">
                  <c:v>0.32</c:v>
                </c:pt>
                <c:pt idx="4">
                  <c:v>0.1</c:v>
                </c:pt>
              </c:numCache>
            </c:numRef>
          </c:val>
          <c:smooth val="0"/>
          <c:extLst>
            <c:ext xmlns:c16="http://schemas.microsoft.com/office/drawing/2014/chart" uri="{C3380CC4-5D6E-409C-BE32-E72D297353CC}">
              <c16:uniqueId val="{00000001-CA84-4EE8-88E2-ABB58AD85A8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38.26</c:v>
                </c:pt>
                <c:pt idx="1">
                  <c:v>37.57</c:v>
                </c:pt>
                <c:pt idx="2">
                  <c:v>37.61</c:v>
                </c:pt>
                <c:pt idx="3">
                  <c:v>38.700000000000003</c:v>
                </c:pt>
                <c:pt idx="4">
                  <c:v>31.83</c:v>
                </c:pt>
              </c:numCache>
            </c:numRef>
          </c:val>
          <c:extLst>
            <c:ext xmlns:c16="http://schemas.microsoft.com/office/drawing/2014/chart" uri="{C3380CC4-5D6E-409C-BE32-E72D297353CC}">
              <c16:uniqueId val="{00000000-0B24-4B94-9453-614EADE50A3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50.24</c:v>
                </c:pt>
                <c:pt idx="1">
                  <c:v>49.68</c:v>
                </c:pt>
                <c:pt idx="2">
                  <c:v>49.27</c:v>
                </c:pt>
                <c:pt idx="3">
                  <c:v>49.47</c:v>
                </c:pt>
                <c:pt idx="4">
                  <c:v>48.19</c:v>
                </c:pt>
              </c:numCache>
            </c:numRef>
          </c:val>
          <c:smooth val="0"/>
          <c:extLst>
            <c:ext xmlns:c16="http://schemas.microsoft.com/office/drawing/2014/chart" uri="{C3380CC4-5D6E-409C-BE32-E72D297353CC}">
              <c16:uniqueId val="{00000001-0B24-4B94-9453-614EADE50A3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85.93</c:v>
                </c:pt>
                <c:pt idx="1">
                  <c:v>87.1</c:v>
                </c:pt>
                <c:pt idx="2">
                  <c:v>85.52</c:v>
                </c:pt>
                <c:pt idx="3">
                  <c:v>87.1</c:v>
                </c:pt>
                <c:pt idx="4">
                  <c:v>87.91</c:v>
                </c:pt>
              </c:numCache>
            </c:numRef>
          </c:val>
          <c:extLst>
            <c:ext xmlns:c16="http://schemas.microsoft.com/office/drawing/2014/chart" uri="{C3380CC4-5D6E-409C-BE32-E72D297353CC}">
              <c16:uniqueId val="{00000000-8566-4571-BCE3-18B0DE455EF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84.17</c:v>
                </c:pt>
                <c:pt idx="1">
                  <c:v>83.35</c:v>
                </c:pt>
                <c:pt idx="2">
                  <c:v>83.16</c:v>
                </c:pt>
                <c:pt idx="3">
                  <c:v>82.06</c:v>
                </c:pt>
                <c:pt idx="4">
                  <c:v>82.26</c:v>
                </c:pt>
              </c:numCache>
            </c:numRef>
          </c:val>
          <c:smooth val="0"/>
          <c:extLst>
            <c:ext xmlns:c16="http://schemas.microsoft.com/office/drawing/2014/chart" uri="{C3380CC4-5D6E-409C-BE32-E72D297353CC}">
              <c16:uniqueId val="{00000001-8566-4571-BCE3-18B0DE455EF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109.08</c:v>
                </c:pt>
                <c:pt idx="1">
                  <c:v>107.13</c:v>
                </c:pt>
                <c:pt idx="2">
                  <c:v>100.65</c:v>
                </c:pt>
                <c:pt idx="3">
                  <c:v>104.67</c:v>
                </c:pt>
                <c:pt idx="4">
                  <c:v>100.53</c:v>
                </c:pt>
              </c:numCache>
            </c:numRef>
          </c:val>
          <c:extLst>
            <c:ext xmlns:c16="http://schemas.microsoft.com/office/drawing/2014/chart" uri="{C3380CC4-5D6E-409C-BE32-E72D297353CC}">
              <c16:uniqueId val="{00000000-6F46-4862-909F-3586BE82A7D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46-4862-909F-3586BE82A7D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D25-46D6-94DD-36848D0B6C0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25-46D6-94DD-36848D0B6C0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0B-46A9-988B-0E831DEA065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0B-46A9-988B-0E831DEA065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67-47DD-8F76-D965386CE8E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67-47DD-8F76-D965386CE8E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9D-45EE-B536-829415D0A30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9D-45EE-B536-829415D0A30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quot;-&quot;">
                  <c:v>120.49</c:v>
                </c:pt>
                <c:pt idx="4">
                  <c:v>0</c:v>
                </c:pt>
              </c:numCache>
            </c:numRef>
          </c:val>
          <c:extLst>
            <c:ext xmlns:c16="http://schemas.microsoft.com/office/drawing/2014/chart" uri="{C3380CC4-5D6E-409C-BE32-E72D297353CC}">
              <c16:uniqueId val="{00000000-4E60-4C66-83AB-1D4EEB00298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1124.26</c:v>
                </c:pt>
                <c:pt idx="1">
                  <c:v>1048.23</c:v>
                </c:pt>
                <c:pt idx="2">
                  <c:v>1130.42</c:v>
                </c:pt>
                <c:pt idx="3">
                  <c:v>1245.0999999999999</c:v>
                </c:pt>
                <c:pt idx="4">
                  <c:v>1108.8</c:v>
                </c:pt>
              </c:numCache>
            </c:numRef>
          </c:val>
          <c:smooth val="0"/>
          <c:extLst>
            <c:ext xmlns:c16="http://schemas.microsoft.com/office/drawing/2014/chart" uri="{C3380CC4-5D6E-409C-BE32-E72D297353CC}">
              <c16:uniqueId val="{00000001-4E60-4C66-83AB-1D4EEB00298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85.51</c:v>
                </c:pt>
                <c:pt idx="1">
                  <c:v>74.91</c:v>
                </c:pt>
                <c:pt idx="2">
                  <c:v>75.010000000000005</c:v>
                </c:pt>
                <c:pt idx="3">
                  <c:v>79.83</c:v>
                </c:pt>
                <c:pt idx="4">
                  <c:v>62.74</c:v>
                </c:pt>
              </c:numCache>
            </c:numRef>
          </c:val>
          <c:extLst>
            <c:ext xmlns:c16="http://schemas.microsoft.com/office/drawing/2014/chart" uri="{C3380CC4-5D6E-409C-BE32-E72D297353CC}">
              <c16:uniqueId val="{00000000-A2A1-4C2C-BC19-006E2389F4E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80.58</c:v>
                </c:pt>
                <c:pt idx="1">
                  <c:v>78.92</c:v>
                </c:pt>
                <c:pt idx="2">
                  <c:v>74.17</c:v>
                </c:pt>
                <c:pt idx="3">
                  <c:v>79.77</c:v>
                </c:pt>
                <c:pt idx="4">
                  <c:v>79.63</c:v>
                </c:pt>
              </c:numCache>
            </c:numRef>
          </c:val>
          <c:smooth val="0"/>
          <c:extLst>
            <c:ext xmlns:c16="http://schemas.microsoft.com/office/drawing/2014/chart" uri="{C3380CC4-5D6E-409C-BE32-E72D297353CC}">
              <c16:uniqueId val="{00000001-A2A1-4C2C-BC19-006E2389F4E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224.34</c:v>
                </c:pt>
                <c:pt idx="1">
                  <c:v>259.42</c:v>
                </c:pt>
                <c:pt idx="2">
                  <c:v>261.85000000000002</c:v>
                </c:pt>
                <c:pt idx="3">
                  <c:v>249.07</c:v>
                </c:pt>
                <c:pt idx="4">
                  <c:v>319.75</c:v>
                </c:pt>
              </c:numCache>
            </c:numRef>
          </c:val>
          <c:extLst>
            <c:ext xmlns:c16="http://schemas.microsoft.com/office/drawing/2014/chart" uri="{C3380CC4-5D6E-409C-BE32-E72D297353CC}">
              <c16:uniqueId val="{00000000-9DB0-4E99-BCFE-45B259172DB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216.21</c:v>
                </c:pt>
                <c:pt idx="1">
                  <c:v>220.31</c:v>
                </c:pt>
                <c:pt idx="2">
                  <c:v>230.95</c:v>
                </c:pt>
                <c:pt idx="3">
                  <c:v>214.56</c:v>
                </c:pt>
                <c:pt idx="4">
                  <c:v>213.66</c:v>
                </c:pt>
              </c:numCache>
            </c:numRef>
          </c:val>
          <c:smooth val="0"/>
          <c:extLst>
            <c:ext xmlns:c16="http://schemas.microsoft.com/office/drawing/2014/chart" uri="{C3380CC4-5D6E-409C-BE32-E72D297353CC}">
              <c16:uniqueId val="{00000001-9DB0-4E99-BCFE-45B259172DB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T16" zoomScaleNormal="100" workbookViewId="0">
      <selection activeCell="CQ44" sqref="CQ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北海道　雄武町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3"/>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Cd2</v>
      </c>
      <c r="X8" s="71"/>
      <c r="Y8" s="71"/>
      <c r="Z8" s="71"/>
      <c r="AA8" s="71"/>
      <c r="AB8" s="71"/>
      <c r="AC8" s="71"/>
      <c r="AD8" s="72" t="str">
        <f>データ!$M$6</f>
        <v>非設置</v>
      </c>
      <c r="AE8" s="72"/>
      <c r="AF8" s="72"/>
      <c r="AG8" s="72"/>
      <c r="AH8" s="72"/>
      <c r="AI8" s="72"/>
      <c r="AJ8" s="72"/>
      <c r="AK8" s="3"/>
      <c r="AL8" s="51">
        <f>データ!S6</f>
        <v>4223</v>
      </c>
      <c r="AM8" s="51"/>
      <c r="AN8" s="51"/>
      <c r="AO8" s="51"/>
      <c r="AP8" s="51"/>
      <c r="AQ8" s="51"/>
      <c r="AR8" s="51"/>
      <c r="AS8" s="51"/>
      <c r="AT8" s="52">
        <f>データ!T6</f>
        <v>636.89</v>
      </c>
      <c r="AU8" s="52"/>
      <c r="AV8" s="52"/>
      <c r="AW8" s="52"/>
      <c r="AX8" s="52"/>
      <c r="AY8" s="52"/>
      <c r="AZ8" s="52"/>
      <c r="BA8" s="52"/>
      <c r="BB8" s="52">
        <f>データ!U6</f>
        <v>6.63</v>
      </c>
      <c r="BC8" s="52"/>
      <c r="BD8" s="52"/>
      <c r="BE8" s="52"/>
      <c r="BF8" s="52"/>
      <c r="BG8" s="52"/>
      <c r="BH8" s="52"/>
      <c r="BI8" s="52"/>
      <c r="BJ8" s="3"/>
      <c r="BK8" s="3"/>
      <c r="BL8" s="67" t="s">
        <v>10</v>
      </c>
      <c r="BM8" s="68"/>
      <c r="BN8" s="69" t="s">
        <v>11</v>
      </c>
      <c r="BO8" s="69"/>
      <c r="BP8" s="69"/>
      <c r="BQ8" s="69"/>
      <c r="BR8" s="69"/>
      <c r="BS8" s="69"/>
      <c r="BT8" s="69"/>
      <c r="BU8" s="69"/>
      <c r="BV8" s="69"/>
      <c r="BW8" s="69"/>
      <c r="BX8" s="69"/>
      <c r="BY8" s="70"/>
    </row>
    <row r="9" spans="1:78" ht="18.75" customHeight="1" x14ac:dyDescent="0.1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57" t="s">
        <v>16</v>
      </c>
      <c r="AE9" s="57"/>
      <c r="AF9" s="57"/>
      <c r="AG9" s="57"/>
      <c r="AH9" s="57"/>
      <c r="AI9" s="57"/>
      <c r="AJ9" s="57"/>
      <c r="AK9" s="3"/>
      <c r="AL9" s="57" t="s">
        <v>17</v>
      </c>
      <c r="AM9" s="57"/>
      <c r="AN9" s="57"/>
      <c r="AO9" s="57"/>
      <c r="AP9" s="57"/>
      <c r="AQ9" s="57"/>
      <c r="AR9" s="57"/>
      <c r="AS9" s="57"/>
      <c r="AT9" s="57" t="s">
        <v>18</v>
      </c>
      <c r="AU9" s="57"/>
      <c r="AV9" s="57"/>
      <c r="AW9" s="57"/>
      <c r="AX9" s="57"/>
      <c r="AY9" s="57"/>
      <c r="AZ9" s="57"/>
      <c r="BA9" s="57"/>
      <c r="BB9" s="57" t="s">
        <v>19</v>
      </c>
      <c r="BC9" s="57"/>
      <c r="BD9" s="57"/>
      <c r="BE9" s="57"/>
      <c r="BF9" s="57"/>
      <c r="BG9" s="57"/>
      <c r="BH9" s="57"/>
      <c r="BI9" s="57"/>
      <c r="BJ9" s="3"/>
      <c r="BK9" s="3"/>
      <c r="BL9" s="58" t="s">
        <v>20</v>
      </c>
      <c r="BM9" s="59"/>
      <c r="BN9" s="60" t="s">
        <v>21</v>
      </c>
      <c r="BO9" s="60"/>
      <c r="BP9" s="60"/>
      <c r="BQ9" s="60"/>
      <c r="BR9" s="60"/>
      <c r="BS9" s="60"/>
      <c r="BT9" s="60"/>
      <c r="BU9" s="60"/>
      <c r="BV9" s="60"/>
      <c r="BW9" s="60"/>
      <c r="BX9" s="60"/>
      <c r="BY9" s="61"/>
    </row>
    <row r="10" spans="1:78" ht="18.75" customHeight="1" x14ac:dyDescent="0.15">
      <c r="A10" s="2"/>
      <c r="B10" s="52" t="str">
        <f>データ!N6</f>
        <v>-</v>
      </c>
      <c r="C10" s="52"/>
      <c r="D10" s="52"/>
      <c r="E10" s="52"/>
      <c r="F10" s="52"/>
      <c r="G10" s="52"/>
      <c r="H10" s="52"/>
      <c r="I10" s="52" t="str">
        <f>データ!O6</f>
        <v>該当数値なし</v>
      </c>
      <c r="J10" s="52"/>
      <c r="K10" s="52"/>
      <c r="L10" s="52"/>
      <c r="M10" s="52"/>
      <c r="N10" s="52"/>
      <c r="O10" s="52"/>
      <c r="P10" s="52">
        <f>データ!P6</f>
        <v>76.48</v>
      </c>
      <c r="Q10" s="52"/>
      <c r="R10" s="52"/>
      <c r="S10" s="52"/>
      <c r="T10" s="52"/>
      <c r="U10" s="52"/>
      <c r="V10" s="52"/>
      <c r="W10" s="52">
        <f>データ!Q6</f>
        <v>80.599999999999994</v>
      </c>
      <c r="X10" s="52"/>
      <c r="Y10" s="52"/>
      <c r="Z10" s="52"/>
      <c r="AA10" s="52"/>
      <c r="AB10" s="52"/>
      <c r="AC10" s="52"/>
      <c r="AD10" s="51">
        <f>データ!R6</f>
        <v>3590</v>
      </c>
      <c r="AE10" s="51"/>
      <c r="AF10" s="51"/>
      <c r="AG10" s="51"/>
      <c r="AH10" s="51"/>
      <c r="AI10" s="51"/>
      <c r="AJ10" s="51"/>
      <c r="AK10" s="2"/>
      <c r="AL10" s="51">
        <f>データ!V6</f>
        <v>3209</v>
      </c>
      <c r="AM10" s="51"/>
      <c r="AN10" s="51"/>
      <c r="AO10" s="51"/>
      <c r="AP10" s="51"/>
      <c r="AQ10" s="51"/>
      <c r="AR10" s="51"/>
      <c r="AS10" s="51"/>
      <c r="AT10" s="52">
        <f>データ!W6</f>
        <v>1.73</v>
      </c>
      <c r="AU10" s="52"/>
      <c r="AV10" s="52"/>
      <c r="AW10" s="52"/>
      <c r="AX10" s="52"/>
      <c r="AY10" s="52"/>
      <c r="AZ10" s="52"/>
      <c r="BA10" s="52"/>
      <c r="BB10" s="52">
        <f>データ!X6</f>
        <v>1854.91</v>
      </c>
      <c r="BC10" s="52"/>
      <c r="BD10" s="52"/>
      <c r="BE10" s="52"/>
      <c r="BF10" s="52"/>
      <c r="BG10" s="52"/>
      <c r="BH10" s="52"/>
      <c r="BI10" s="52"/>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121</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120</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119</v>
      </c>
      <c r="BM66" s="45"/>
      <c r="BN66" s="45"/>
      <c r="BO66" s="45"/>
      <c r="BP66" s="45"/>
      <c r="BQ66" s="45"/>
      <c r="BR66" s="45"/>
      <c r="BS66" s="45"/>
      <c r="BT66" s="45"/>
      <c r="BU66" s="45"/>
      <c r="BV66" s="45"/>
      <c r="BW66" s="45"/>
      <c r="BX66" s="45"/>
      <c r="BY66" s="45"/>
      <c r="BZ66" s="4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15">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【669.11】</v>
      </c>
      <c r="I86" s="12" t="str">
        <f>データ!CA6</f>
        <v>【99.73】</v>
      </c>
      <c r="J86" s="12" t="str">
        <f>データ!CL6</f>
        <v>【134.98】</v>
      </c>
      <c r="K86" s="12" t="str">
        <f>データ!CW6</f>
        <v>【59.99】</v>
      </c>
      <c r="L86" s="12" t="str">
        <f>データ!DH6</f>
        <v>【95.72】</v>
      </c>
      <c r="M86" s="12" t="s">
        <v>45</v>
      </c>
      <c r="N86" s="12" t="s">
        <v>44</v>
      </c>
      <c r="O86" s="12" t="str">
        <f>データ!EO6</f>
        <v>【0.24】</v>
      </c>
    </row>
  </sheetData>
  <sheetProtection algorithmName="SHA-512" hashValue="AaB6+vim0xoYAl608SjcTS2aSS7UcJlKA9cD/yk2Xj/4qQJP1vNO7ZTr+DvHMCeew/MRl0VvnWJMh43J5e/AQQ==" saltValue="yczQsIwiR/su/LCTu6n/N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9" t="s">
        <v>55</v>
      </c>
      <c r="I3" s="80"/>
      <c r="J3" s="80"/>
      <c r="K3" s="80"/>
      <c r="L3" s="80"/>
      <c r="M3" s="80"/>
      <c r="N3" s="80"/>
      <c r="O3" s="80"/>
      <c r="P3" s="80"/>
      <c r="Q3" s="80"/>
      <c r="R3" s="80"/>
      <c r="S3" s="80"/>
      <c r="T3" s="80"/>
      <c r="U3" s="80"/>
      <c r="V3" s="80"/>
      <c r="W3" s="80"/>
      <c r="X3" s="81"/>
      <c r="Y3" s="85" t="s">
        <v>56</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57</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58</v>
      </c>
      <c r="B4" s="16"/>
      <c r="C4" s="16"/>
      <c r="D4" s="16"/>
      <c r="E4" s="16"/>
      <c r="F4" s="16"/>
      <c r="G4" s="16"/>
      <c r="H4" s="82"/>
      <c r="I4" s="83"/>
      <c r="J4" s="83"/>
      <c r="K4" s="83"/>
      <c r="L4" s="83"/>
      <c r="M4" s="83"/>
      <c r="N4" s="83"/>
      <c r="O4" s="83"/>
      <c r="P4" s="83"/>
      <c r="Q4" s="83"/>
      <c r="R4" s="83"/>
      <c r="S4" s="83"/>
      <c r="T4" s="83"/>
      <c r="U4" s="83"/>
      <c r="V4" s="83"/>
      <c r="W4" s="83"/>
      <c r="X4" s="84"/>
      <c r="Y4" s="78" t="s">
        <v>59</v>
      </c>
      <c r="Z4" s="78"/>
      <c r="AA4" s="78"/>
      <c r="AB4" s="78"/>
      <c r="AC4" s="78"/>
      <c r="AD4" s="78"/>
      <c r="AE4" s="78"/>
      <c r="AF4" s="78"/>
      <c r="AG4" s="78"/>
      <c r="AH4" s="78"/>
      <c r="AI4" s="78"/>
      <c r="AJ4" s="78" t="s">
        <v>60</v>
      </c>
      <c r="AK4" s="78"/>
      <c r="AL4" s="78"/>
      <c r="AM4" s="78"/>
      <c r="AN4" s="78"/>
      <c r="AO4" s="78"/>
      <c r="AP4" s="78"/>
      <c r="AQ4" s="78"/>
      <c r="AR4" s="78"/>
      <c r="AS4" s="78"/>
      <c r="AT4" s="78"/>
      <c r="AU4" s="78" t="s">
        <v>61</v>
      </c>
      <c r="AV4" s="78"/>
      <c r="AW4" s="78"/>
      <c r="AX4" s="78"/>
      <c r="AY4" s="78"/>
      <c r="AZ4" s="78"/>
      <c r="BA4" s="78"/>
      <c r="BB4" s="78"/>
      <c r="BC4" s="78"/>
      <c r="BD4" s="78"/>
      <c r="BE4" s="78"/>
      <c r="BF4" s="78" t="s">
        <v>62</v>
      </c>
      <c r="BG4" s="78"/>
      <c r="BH4" s="78"/>
      <c r="BI4" s="78"/>
      <c r="BJ4" s="78"/>
      <c r="BK4" s="78"/>
      <c r="BL4" s="78"/>
      <c r="BM4" s="78"/>
      <c r="BN4" s="78"/>
      <c r="BO4" s="78"/>
      <c r="BP4" s="78"/>
      <c r="BQ4" s="78" t="s">
        <v>63</v>
      </c>
      <c r="BR4" s="78"/>
      <c r="BS4" s="78"/>
      <c r="BT4" s="78"/>
      <c r="BU4" s="78"/>
      <c r="BV4" s="78"/>
      <c r="BW4" s="78"/>
      <c r="BX4" s="78"/>
      <c r="BY4" s="78"/>
      <c r="BZ4" s="78"/>
      <c r="CA4" s="78"/>
      <c r="CB4" s="78" t="s">
        <v>64</v>
      </c>
      <c r="CC4" s="78"/>
      <c r="CD4" s="78"/>
      <c r="CE4" s="78"/>
      <c r="CF4" s="78"/>
      <c r="CG4" s="78"/>
      <c r="CH4" s="78"/>
      <c r="CI4" s="78"/>
      <c r="CJ4" s="78"/>
      <c r="CK4" s="78"/>
      <c r="CL4" s="78"/>
      <c r="CM4" s="78" t="s">
        <v>65</v>
      </c>
      <c r="CN4" s="78"/>
      <c r="CO4" s="78"/>
      <c r="CP4" s="78"/>
      <c r="CQ4" s="78"/>
      <c r="CR4" s="78"/>
      <c r="CS4" s="78"/>
      <c r="CT4" s="78"/>
      <c r="CU4" s="78"/>
      <c r="CV4" s="78"/>
      <c r="CW4" s="78"/>
      <c r="CX4" s="78" t="s">
        <v>66</v>
      </c>
      <c r="CY4" s="78"/>
      <c r="CZ4" s="78"/>
      <c r="DA4" s="78"/>
      <c r="DB4" s="78"/>
      <c r="DC4" s="78"/>
      <c r="DD4" s="78"/>
      <c r="DE4" s="78"/>
      <c r="DF4" s="78"/>
      <c r="DG4" s="78"/>
      <c r="DH4" s="78"/>
      <c r="DI4" s="78" t="s">
        <v>67</v>
      </c>
      <c r="DJ4" s="78"/>
      <c r="DK4" s="78"/>
      <c r="DL4" s="78"/>
      <c r="DM4" s="78"/>
      <c r="DN4" s="78"/>
      <c r="DO4" s="78"/>
      <c r="DP4" s="78"/>
      <c r="DQ4" s="78"/>
      <c r="DR4" s="78"/>
      <c r="DS4" s="78"/>
      <c r="DT4" s="78" t="s">
        <v>68</v>
      </c>
      <c r="DU4" s="78"/>
      <c r="DV4" s="78"/>
      <c r="DW4" s="78"/>
      <c r="DX4" s="78"/>
      <c r="DY4" s="78"/>
      <c r="DZ4" s="78"/>
      <c r="EA4" s="78"/>
      <c r="EB4" s="78"/>
      <c r="EC4" s="78"/>
      <c r="ED4" s="78"/>
      <c r="EE4" s="78" t="s">
        <v>69</v>
      </c>
      <c r="EF4" s="78"/>
      <c r="EG4" s="78"/>
      <c r="EH4" s="78"/>
      <c r="EI4" s="78"/>
      <c r="EJ4" s="78"/>
      <c r="EK4" s="78"/>
      <c r="EL4" s="78"/>
      <c r="EM4" s="78"/>
      <c r="EN4" s="78"/>
      <c r="EO4" s="78"/>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2021</v>
      </c>
      <c r="C6" s="19">
        <f t="shared" ref="C6:X6" si="3">C7</f>
        <v>15636</v>
      </c>
      <c r="D6" s="19">
        <f t="shared" si="3"/>
        <v>47</v>
      </c>
      <c r="E6" s="19">
        <f t="shared" si="3"/>
        <v>17</v>
      </c>
      <c r="F6" s="19">
        <f t="shared" si="3"/>
        <v>1</v>
      </c>
      <c r="G6" s="19">
        <f t="shared" si="3"/>
        <v>0</v>
      </c>
      <c r="H6" s="19" t="str">
        <f t="shared" si="3"/>
        <v>北海道　雄武町</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76.48</v>
      </c>
      <c r="Q6" s="20">
        <f t="shared" si="3"/>
        <v>80.599999999999994</v>
      </c>
      <c r="R6" s="20">
        <f t="shared" si="3"/>
        <v>3590</v>
      </c>
      <c r="S6" s="20">
        <f t="shared" si="3"/>
        <v>4223</v>
      </c>
      <c r="T6" s="20">
        <f t="shared" si="3"/>
        <v>636.89</v>
      </c>
      <c r="U6" s="20">
        <f t="shared" si="3"/>
        <v>6.63</v>
      </c>
      <c r="V6" s="20">
        <f t="shared" si="3"/>
        <v>3209</v>
      </c>
      <c r="W6" s="20">
        <f t="shared" si="3"/>
        <v>1.73</v>
      </c>
      <c r="X6" s="20">
        <f t="shared" si="3"/>
        <v>1854.91</v>
      </c>
      <c r="Y6" s="21">
        <f>IF(Y7="",NA(),Y7)</f>
        <v>109.08</v>
      </c>
      <c r="Z6" s="21">
        <f t="shared" ref="Z6:AH6" si="4">IF(Z7="",NA(),Z7)</f>
        <v>107.13</v>
      </c>
      <c r="AA6" s="21">
        <f t="shared" si="4"/>
        <v>100.65</v>
      </c>
      <c r="AB6" s="21">
        <f t="shared" si="4"/>
        <v>104.67</v>
      </c>
      <c r="AC6" s="21">
        <f t="shared" si="4"/>
        <v>100.53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1">
        <f t="shared" si="7"/>
        <v>120.49</v>
      </c>
      <c r="BJ6" s="20">
        <f t="shared" si="7"/>
        <v>0</v>
      </c>
      <c r="BK6" s="21">
        <f t="shared" si="7"/>
        <v>1124.26</v>
      </c>
      <c r="BL6" s="21">
        <f t="shared" si="7"/>
        <v>1048.23</v>
      </c>
      <c r="BM6" s="21">
        <f t="shared" si="7"/>
        <v>1130.42</v>
      </c>
      <c r="BN6" s="21">
        <f t="shared" si="7"/>
        <v>1245.0999999999999</v>
      </c>
      <c r="BO6" s="21">
        <f t="shared" si="7"/>
        <v>1108.8</v>
      </c>
      <c r="BP6" s="20" t="str">
        <f>IF(BP7="","",IF(BP7="-","【-】","【"&amp;SUBSTITUTE(TEXT(BP7,"#,##0.00"),"-","△")&amp;"】"))</f>
        <v>【669.11】</v>
      </c>
      <c r="BQ6" s="21">
        <f>IF(BQ7="",NA(),BQ7)</f>
        <v>85.51</v>
      </c>
      <c r="BR6" s="21">
        <f t="shared" ref="BR6:BZ6" si="8">IF(BR7="",NA(),BR7)</f>
        <v>74.91</v>
      </c>
      <c r="BS6" s="21">
        <f t="shared" si="8"/>
        <v>75.010000000000005</v>
      </c>
      <c r="BT6" s="21">
        <f t="shared" si="8"/>
        <v>79.83</v>
      </c>
      <c r="BU6" s="21">
        <f t="shared" si="8"/>
        <v>62.74</v>
      </c>
      <c r="BV6" s="21">
        <f t="shared" si="8"/>
        <v>80.58</v>
      </c>
      <c r="BW6" s="21">
        <f t="shared" si="8"/>
        <v>78.92</v>
      </c>
      <c r="BX6" s="21">
        <f t="shared" si="8"/>
        <v>74.17</v>
      </c>
      <c r="BY6" s="21">
        <f t="shared" si="8"/>
        <v>79.77</v>
      </c>
      <c r="BZ6" s="21">
        <f t="shared" si="8"/>
        <v>79.63</v>
      </c>
      <c r="CA6" s="20" t="str">
        <f>IF(CA7="","",IF(CA7="-","【-】","【"&amp;SUBSTITUTE(TEXT(CA7,"#,##0.00"),"-","△")&amp;"】"))</f>
        <v>【99.73】</v>
      </c>
      <c r="CB6" s="21">
        <f>IF(CB7="",NA(),CB7)</f>
        <v>224.34</v>
      </c>
      <c r="CC6" s="21">
        <f t="shared" ref="CC6:CK6" si="9">IF(CC7="",NA(),CC7)</f>
        <v>259.42</v>
      </c>
      <c r="CD6" s="21">
        <f t="shared" si="9"/>
        <v>261.85000000000002</v>
      </c>
      <c r="CE6" s="21">
        <f t="shared" si="9"/>
        <v>249.07</v>
      </c>
      <c r="CF6" s="21">
        <f t="shared" si="9"/>
        <v>319.75</v>
      </c>
      <c r="CG6" s="21">
        <f t="shared" si="9"/>
        <v>216.21</v>
      </c>
      <c r="CH6" s="21">
        <f t="shared" si="9"/>
        <v>220.31</v>
      </c>
      <c r="CI6" s="21">
        <f t="shared" si="9"/>
        <v>230.95</v>
      </c>
      <c r="CJ6" s="21">
        <f t="shared" si="9"/>
        <v>214.56</v>
      </c>
      <c r="CK6" s="21">
        <f t="shared" si="9"/>
        <v>213.66</v>
      </c>
      <c r="CL6" s="20" t="str">
        <f>IF(CL7="","",IF(CL7="-","【-】","【"&amp;SUBSTITUTE(TEXT(CL7,"#,##0.00"),"-","△")&amp;"】"))</f>
        <v>【134.98】</v>
      </c>
      <c r="CM6" s="21">
        <f>IF(CM7="",NA(),CM7)</f>
        <v>38.26</v>
      </c>
      <c r="CN6" s="21">
        <f t="shared" ref="CN6:CV6" si="10">IF(CN7="",NA(),CN7)</f>
        <v>37.57</v>
      </c>
      <c r="CO6" s="21">
        <f t="shared" si="10"/>
        <v>37.61</v>
      </c>
      <c r="CP6" s="21">
        <f t="shared" si="10"/>
        <v>38.700000000000003</v>
      </c>
      <c r="CQ6" s="21">
        <f t="shared" si="10"/>
        <v>31.83</v>
      </c>
      <c r="CR6" s="21">
        <f t="shared" si="10"/>
        <v>50.24</v>
      </c>
      <c r="CS6" s="21">
        <f t="shared" si="10"/>
        <v>49.68</v>
      </c>
      <c r="CT6" s="21">
        <f t="shared" si="10"/>
        <v>49.27</v>
      </c>
      <c r="CU6" s="21">
        <f t="shared" si="10"/>
        <v>49.47</v>
      </c>
      <c r="CV6" s="21">
        <f t="shared" si="10"/>
        <v>48.19</v>
      </c>
      <c r="CW6" s="20" t="str">
        <f>IF(CW7="","",IF(CW7="-","【-】","【"&amp;SUBSTITUTE(TEXT(CW7,"#,##0.00"),"-","△")&amp;"】"))</f>
        <v>【59.99】</v>
      </c>
      <c r="CX6" s="21">
        <f>IF(CX7="",NA(),CX7)</f>
        <v>85.93</v>
      </c>
      <c r="CY6" s="21">
        <f t="shared" ref="CY6:DG6" si="11">IF(CY7="",NA(),CY7)</f>
        <v>87.1</v>
      </c>
      <c r="CZ6" s="21">
        <f t="shared" si="11"/>
        <v>85.52</v>
      </c>
      <c r="DA6" s="21">
        <f t="shared" si="11"/>
        <v>87.1</v>
      </c>
      <c r="DB6" s="21">
        <f t="shared" si="11"/>
        <v>87.91</v>
      </c>
      <c r="DC6" s="21">
        <f t="shared" si="11"/>
        <v>84.17</v>
      </c>
      <c r="DD6" s="21">
        <f t="shared" si="11"/>
        <v>83.35</v>
      </c>
      <c r="DE6" s="21">
        <f t="shared" si="11"/>
        <v>83.16</v>
      </c>
      <c r="DF6" s="21">
        <f t="shared" si="11"/>
        <v>82.06</v>
      </c>
      <c r="DG6" s="21">
        <f t="shared" si="11"/>
        <v>82.26</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0.12</v>
      </c>
      <c r="EL6" s="21">
        <f t="shared" si="14"/>
        <v>0.1</v>
      </c>
      <c r="EM6" s="21">
        <f t="shared" si="14"/>
        <v>0.32</v>
      </c>
      <c r="EN6" s="21">
        <f t="shared" si="14"/>
        <v>0.1</v>
      </c>
      <c r="EO6" s="20" t="str">
        <f>IF(EO7="","",IF(EO7="-","【-】","【"&amp;SUBSTITUTE(TEXT(EO7,"#,##0.00"),"-","△")&amp;"】"))</f>
        <v>【0.24】</v>
      </c>
    </row>
    <row r="7" spans="1:145" s="22" customFormat="1" x14ac:dyDescent="0.15">
      <c r="A7" s="14"/>
      <c r="B7" s="23">
        <v>2021</v>
      </c>
      <c r="C7" s="23">
        <v>15636</v>
      </c>
      <c r="D7" s="23">
        <v>47</v>
      </c>
      <c r="E7" s="23">
        <v>17</v>
      </c>
      <c r="F7" s="23">
        <v>1</v>
      </c>
      <c r="G7" s="23">
        <v>0</v>
      </c>
      <c r="H7" s="23" t="s">
        <v>99</v>
      </c>
      <c r="I7" s="23" t="s">
        <v>100</v>
      </c>
      <c r="J7" s="23" t="s">
        <v>101</v>
      </c>
      <c r="K7" s="23" t="s">
        <v>102</v>
      </c>
      <c r="L7" s="23" t="s">
        <v>103</v>
      </c>
      <c r="M7" s="23" t="s">
        <v>104</v>
      </c>
      <c r="N7" s="24" t="s">
        <v>105</v>
      </c>
      <c r="O7" s="24" t="s">
        <v>106</v>
      </c>
      <c r="P7" s="24">
        <v>76.48</v>
      </c>
      <c r="Q7" s="24">
        <v>80.599999999999994</v>
      </c>
      <c r="R7" s="24">
        <v>3590</v>
      </c>
      <c r="S7" s="24">
        <v>4223</v>
      </c>
      <c r="T7" s="24">
        <v>636.89</v>
      </c>
      <c r="U7" s="24">
        <v>6.63</v>
      </c>
      <c r="V7" s="24">
        <v>3209</v>
      </c>
      <c r="W7" s="24">
        <v>1.73</v>
      </c>
      <c r="X7" s="24">
        <v>1854.91</v>
      </c>
      <c r="Y7" s="24">
        <v>109.08</v>
      </c>
      <c r="Z7" s="24">
        <v>107.13</v>
      </c>
      <c r="AA7" s="24">
        <v>100.65</v>
      </c>
      <c r="AB7" s="24">
        <v>104.67</v>
      </c>
      <c r="AC7" s="24">
        <v>100.53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120.49</v>
      </c>
      <c r="BJ7" s="24">
        <v>0</v>
      </c>
      <c r="BK7" s="24">
        <v>1124.26</v>
      </c>
      <c r="BL7" s="24">
        <v>1048.23</v>
      </c>
      <c r="BM7" s="24">
        <v>1130.42</v>
      </c>
      <c r="BN7" s="24">
        <v>1245.0999999999999</v>
      </c>
      <c r="BO7" s="24">
        <v>1108.8</v>
      </c>
      <c r="BP7" s="24">
        <v>669.11</v>
      </c>
      <c r="BQ7" s="24">
        <v>85.51</v>
      </c>
      <c r="BR7" s="24">
        <v>74.91</v>
      </c>
      <c r="BS7" s="24">
        <v>75.010000000000005</v>
      </c>
      <c r="BT7" s="24">
        <v>79.83</v>
      </c>
      <c r="BU7" s="24">
        <v>62.74</v>
      </c>
      <c r="BV7" s="24">
        <v>80.58</v>
      </c>
      <c r="BW7" s="24">
        <v>78.92</v>
      </c>
      <c r="BX7" s="24">
        <v>74.17</v>
      </c>
      <c r="BY7" s="24">
        <v>79.77</v>
      </c>
      <c r="BZ7" s="24">
        <v>79.63</v>
      </c>
      <c r="CA7" s="24">
        <v>99.73</v>
      </c>
      <c r="CB7" s="24">
        <v>224.34</v>
      </c>
      <c r="CC7" s="24">
        <v>259.42</v>
      </c>
      <c r="CD7" s="24">
        <v>261.85000000000002</v>
      </c>
      <c r="CE7" s="24">
        <v>249.07</v>
      </c>
      <c r="CF7" s="24">
        <v>319.75</v>
      </c>
      <c r="CG7" s="24">
        <v>216.21</v>
      </c>
      <c r="CH7" s="24">
        <v>220.31</v>
      </c>
      <c r="CI7" s="24">
        <v>230.95</v>
      </c>
      <c r="CJ7" s="24">
        <v>214.56</v>
      </c>
      <c r="CK7" s="24">
        <v>213.66</v>
      </c>
      <c r="CL7" s="24">
        <v>134.97999999999999</v>
      </c>
      <c r="CM7" s="24">
        <v>38.26</v>
      </c>
      <c r="CN7" s="24">
        <v>37.57</v>
      </c>
      <c r="CO7" s="24">
        <v>37.61</v>
      </c>
      <c r="CP7" s="24">
        <v>38.700000000000003</v>
      </c>
      <c r="CQ7" s="24">
        <v>31.83</v>
      </c>
      <c r="CR7" s="24">
        <v>50.24</v>
      </c>
      <c r="CS7" s="24">
        <v>49.68</v>
      </c>
      <c r="CT7" s="24">
        <v>49.27</v>
      </c>
      <c r="CU7" s="24">
        <v>49.47</v>
      </c>
      <c r="CV7" s="24">
        <v>48.19</v>
      </c>
      <c r="CW7" s="24">
        <v>59.99</v>
      </c>
      <c r="CX7" s="24">
        <v>85.93</v>
      </c>
      <c r="CY7" s="24">
        <v>87.1</v>
      </c>
      <c r="CZ7" s="24">
        <v>85.52</v>
      </c>
      <c r="DA7" s="24">
        <v>87.1</v>
      </c>
      <c r="DB7" s="24">
        <v>87.91</v>
      </c>
      <c r="DC7" s="24">
        <v>84.17</v>
      </c>
      <c r="DD7" s="24">
        <v>83.35</v>
      </c>
      <c r="DE7" s="24">
        <v>83.16</v>
      </c>
      <c r="DF7" s="24">
        <v>82.06</v>
      </c>
      <c r="DG7" s="24">
        <v>82.26</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0.12</v>
      </c>
      <c r="EL7" s="24">
        <v>0.1</v>
      </c>
      <c r="EM7" s="24">
        <v>0.32</v>
      </c>
      <c r="EN7" s="24">
        <v>0.1</v>
      </c>
      <c r="EO7" s="24">
        <v>0.24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112</v>
      </c>
    </row>
    <row r="12" spans="1:145" x14ac:dyDescent="0.15">
      <c r="B12">
        <v>1</v>
      </c>
      <c r="C12">
        <v>1</v>
      </c>
      <c r="D12">
        <v>1</v>
      </c>
      <c r="E12">
        <v>2</v>
      </c>
      <c r="F12">
        <v>3</v>
      </c>
      <c r="G12" t="s">
        <v>113</v>
      </c>
    </row>
    <row r="13" spans="1:145" x14ac:dyDescent="0.15">
      <c r="B13" t="s">
        <v>114</v>
      </c>
      <c r="C13" t="s">
        <v>114</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omkensetsu07</cp:lastModifiedBy>
  <cp:lastPrinted>2023-01-20T07:25:37Z</cp:lastPrinted>
  <dcterms:created xsi:type="dcterms:W3CDTF">2023-01-12T23:51:41Z</dcterms:created>
  <dcterms:modified xsi:type="dcterms:W3CDTF">2023-01-20T07:53:08Z</dcterms:modified>
  <cp:category/>
</cp:coreProperties>
</file>