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上下水道課\04‗水道業務係\経営比較分析表の分析、公表（毎年1月、2月起案）\令和4年度決算\R6.1.23 [自動無害化]【130〆】公営企業に係る経営比較分析表（令和４年度決算）の分析等について\7　確認依頼\R6.2.13 [自動無害化]【確認依頼：215(木)正午〆】公営企業に係る経営比較分析表（令和４年度決算）の分析等について\2　提出\"/>
    </mc:Choice>
  </mc:AlternateContent>
  <workbookProtection workbookAlgorithmName="SHA-512" workbookHashValue="QDHbTOuoduyaEyqe7ETAItAo8O1Q+uFhhRRm/9yQEFTPHSKCcFSU1gAi32bOjJBQf9beaBIOANDJzVsRg4ev/Q==" workbookSaltValue="OMz/D3qc9mYRY4ritK/4N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<sst xmlns="http://schemas.openxmlformats.org/spreadsheetml/2006/main" count="233" uniqueCount="117">
  <si>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</si>
  <si>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</si>
  <si>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</si>
  <si>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</si>
  <si>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</si>
  <si>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</si>
  <si>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</si>
  <si>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</si>
  <si>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</si>
  <si>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</si>
  <si>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</si>
  <si>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</si>
  <si>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</si>
  <si>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</si>
  <si>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</si>
  <si>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</si>
  <si>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</si>
  <si>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</si>
  <si>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</si>
  <si>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</si>
  <si>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</si>
  <si>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</si>
  <si>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</si>
  <si>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</si>
  <si>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</si>
  <si>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</si>
  <si>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</si>
  <si>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</si>
  <si>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</si>
  <si>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</si>
  <si>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</si>
  <si>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</si>
  <si>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</si>
  <si>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</si>
  <si>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</si>
  <si>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</si>
  <si>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</si>
  <si>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</si>
  <si>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</si>
  <si>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</si>
  <si>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</si>
  <si>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</si>
  <si>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</si>
  <si>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</si>
  <si>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</si>
  <si>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</si>
  <si>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</si>
  <si>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</si>
  <si>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</si>
  <si>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</si>
  <si>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</si>
  <si>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</si>
  <si>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</si>
  <si>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</si>
  <si>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</si>
  <si>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</si>
  <si>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</si>
  <si>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</si>
  <si>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</si>
  <si>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</si>
  <si>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</si>
  <si>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</si>
  <si>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</si>
  <si>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</si>
  <si>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</si>
  <si>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</si>
  <si>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</si>
  <si>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</si>
  <si>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</si>
  <si>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</si>
  <si>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</si>
  <si>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</si>
  <si>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</si>
  <si>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</si>
  <si>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</si>
  <si>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</si>
  <si>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</si>
  <si>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</si>
  <si>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</si>
  <si>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</si>
  <si>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</si>
  <si>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</si>
  <si>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</si>
  <si>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</si>
  <si>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</si>
  <si>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</si>
  <si>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</si>
  <si>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</si>
  <si>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</si>
  <si>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</si>
  <si>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</si>
  <si>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</si>
  <si>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</si>
  <si>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</si>
  <si>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</si>
  <si>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</si>
  <si>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</si>
  <si>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</si>
  <si>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</si>
  <si>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</si>
  <si>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</si>
  <si>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</si>
  <si>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</si>
  <si>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</si>
  <si>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</si>
  <si>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</si>
  <si>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</si>
  <si>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</si>
  <si>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</si>
  <si>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</si>
  <si>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</si>
  <si>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</si>
  <si>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</si>
  <si>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</si>
  <si>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人口や使用水量の減少は今後も進み、ますます厳しい経営状況が予想されるものの、住民の日常生活になくてはならないライフラインとして持続的、安定的に安全安心な水道水を提供することが必要であり、不断の努力が求められる。
　このため、経営戦略に基づき、更なる経営基盤の強化に努めていく。</t>
    <phoneticPr fontId="4"/>
  </si>
  <si>
    <t>③管路更新率
　老朽配水管の更新は補助事業により進めているところであり、更新は順次、進めていくものの、過大投資を避け、経営状況を見ながら進めていくことが重要である。
　なお、R2年度からは配水管工事は行ったものの、R3年度までは未通水であることから0となっている。（R4年度も0となっているが、R4年度中に通水を行っているため、正しい数値は1.61となる。）</t>
    <rPh sb="109" eb="111">
      <t>ネンド</t>
    </rPh>
    <rPh sb="135" eb="137">
      <t>ネンド</t>
    </rPh>
    <rPh sb="149" eb="151">
      <t>ネンド</t>
    </rPh>
    <rPh sb="151" eb="152">
      <t>ナカ</t>
    </rPh>
    <rPh sb="153" eb="155">
      <t>ツウスイ</t>
    </rPh>
    <rPh sb="156" eb="157">
      <t>オコナ</t>
    </rPh>
    <rPh sb="164" eb="165">
      <t>タダ</t>
    </rPh>
    <rPh sb="167" eb="169">
      <t>スウチ</t>
    </rPh>
    <phoneticPr fontId="4"/>
  </si>
  <si>
    <t>①収益的収支比率
　類似団体平均や全国平均を下回ってはいるが、総収益は総費用を上回っている状況にある。ただし、地方債償還金の財源は一般会計からの繰入金に依存している状況であることから、支出経費削減に努めていく。
④企業債残高対給水収益比率
　類似団体平均や全国平均を下回ってはいるが、今後も老朽配水管更新等の投資は続くことから、できる限り毎年の企業債借入を償還額の範囲内に留め、さらなる減少に努めていく。
⑤料金回収率
　類似団体平均や全国平均を上回ってはいるが、給水原価が供給単価を上回っている状況に変わりはないため、適切な料金収入の確保に努めていく。
⑥給水原価
　年々、増加傾向にあり、令和4年度は人件費と委託料の増により増加幅が大きくなった。しかしながら、地理的要因も影響し、維持管理費が高額となっているため、給水原価の減少は困難であり、類似団体平均や全国平均を上回っていると推察される。
⑦施設利用率
　類似団体平均や全国平均を下回っており、施設の見直し等が求められるが、配水区域が広大なことから施設統合は困難である。
⑧有収率
　R4年度は漏水による有収水量の減少が緩和され、類似団体平均や全国平均を上回り、増加に転じた。引き続き、漏水調査による修繕を実施し、有収率向上を図っていく。</t>
    <rPh sb="271" eb="272">
      <t>ツト</t>
    </rPh>
    <rPh sb="285" eb="287">
      <t>ネンネン</t>
    </rPh>
    <rPh sb="288" eb="290">
      <t>ゾウカ</t>
    </rPh>
    <rPh sb="290" eb="292">
      <t>ケイコウ</t>
    </rPh>
    <rPh sb="296" eb="298">
      <t>レイワ</t>
    </rPh>
    <rPh sb="299" eb="301">
      <t>ネンド</t>
    </rPh>
    <rPh sb="314" eb="316">
      <t>ゾウカ</t>
    </rPh>
    <rPh sb="316" eb="317">
      <t>ハバ</t>
    </rPh>
    <rPh sb="318" eb="319">
      <t>オオ</t>
    </rPh>
    <rPh sb="407" eb="409">
      <t>ルイジ</t>
    </rPh>
    <rPh sb="409" eb="411">
      <t>ダンタイ</t>
    </rPh>
    <rPh sb="411" eb="413">
      <t>ヘイキン</t>
    </rPh>
    <rPh sb="414" eb="416">
      <t>ゼンコク</t>
    </rPh>
    <rPh sb="416" eb="418">
      <t>ヘイキン</t>
    </rPh>
    <rPh sb="419" eb="420">
      <t>シタ</t>
    </rPh>
    <rPh sb="420" eb="421">
      <t>マワ</t>
    </rPh>
    <rPh sb="473" eb="475">
      <t>ネンド</t>
    </rPh>
    <rPh sb="489" eb="491">
      <t>カンワ</t>
    </rPh>
    <rPh sb="494" eb="496">
      <t>ルイジ</t>
    </rPh>
    <rPh sb="496" eb="498">
      <t>ダンタイ</t>
    </rPh>
    <rPh sb="498" eb="500">
      <t>ヘイキン</t>
    </rPh>
    <rPh sb="501" eb="503">
      <t>ゼンコク</t>
    </rPh>
    <rPh sb="503" eb="505">
      <t>ヘイキン</t>
    </rPh>
    <rPh sb="506" eb="508">
      <t>ウワマワ</t>
    </rPh>
    <rPh sb="510" eb="512">
      <t>ゾウカ</t>
    </rPh>
    <rPh sb="513" eb="514">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</si>
</sst>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0.34</c:v>
                </c:pt>
                <c:pt idx="1">
                  <c:v>0.83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DF-469C-9615-102C0D81DAE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9FDF-469C-9615-102C0D81DAE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39.04</c:v>
                </c:pt>
                <c:pt idx="1">
                  <c:v>41</c:v>
                </c:pt>
                <c:pt idx="2">
                  <c:v>41.54</c:v>
                </c:pt>
                <c:pt idx="3">
                  <c:v>43.22</c:v>
                </c:pt>
                <c:pt idx="4">
                  <c:v>41.6</c:v>
                </c:pt>
              </c:numCache>
            </c:numRef>
          </c:val>
          <c:extLst>
            <c:ext xmlns:c16="http://schemas.microsoft.com/office/drawing/2014/chart" uri="{C3380CC4-5D6E-409C-BE32-E72D297353CC}">
              <c16:uniqueId val="{00000000-F5D6-44EE-A95D-8DE637DB191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F5D6-44EE-A95D-8DE637DB191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85.47</c:v>
                </c:pt>
                <c:pt idx="1">
                  <c:v>80.05</c:v>
                </c:pt>
                <c:pt idx="2">
                  <c:v>77.62</c:v>
                </c:pt>
                <c:pt idx="3">
                  <c:v>73.290000000000006</c:v>
                </c:pt>
                <c:pt idx="4">
                  <c:v>75.61</c:v>
                </c:pt>
              </c:numCache>
            </c:numRef>
          </c:val>
          <c:extLst>
            <c:ext xmlns:c16="http://schemas.microsoft.com/office/drawing/2014/chart" uri="{C3380CC4-5D6E-409C-BE32-E72D297353CC}">
              <c16:uniqueId val="{00000000-430D-463E-9983-E0D707C6D3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430D-463E-9983-E0D707C6D3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69.41</c:v>
                </c:pt>
                <c:pt idx="1">
                  <c:v>66.930000000000007</c:v>
                </c:pt>
                <c:pt idx="2">
                  <c:v>70.989999999999995</c:v>
                </c:pt>
                <c:pt idx="3">
                  <c:v>71.44</c:v>
                </c:pt>
                <c:pt idx="4">
                  <c:v>66.7</c:v>
                </c:pt>
              </c:numCache>
            </c:numRef>
          </c:val>
          <c:extLst>
            <c:ext xmlns:c16="http://schemas.microsoft.com/office/drawing/2014/chart" uri="{C3380CC4-5D6E-409C-BE32-E72D297353CC}">
              <c16:uniqueId val="{00000000-9B4A-4909-987A-787DB85B371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9B4A-4909-987A-787DB85B371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B-4875-A77F-F6ACC9D54D3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B-4875-A77F-F6ACC9D54D3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9-4AA3-9C44-0D2ECAEDA36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9-4AA3-9C44-0D2ECAEDA36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E-4DC5-8B5F-0F4F966ED3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E-4DC5-8B5F-0F4F966ED3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4A-4374-9B88-8558998391B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A-4374-9B88-8558998391B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912.56</c:v>
                </c:pt>
                <c:pt idx="1">
                  <c:v>911.77</c:v>
                </c:pt>
                <c:pt idx="2">
                  <c:v>919.72</c:v>
                </c:pt>
                <c:pt idx="3">
                  <c:v>932.78</c:v>
                </c:pt>
                <c:pt idx="4">
                  <c:v>913.26</c:v>
                </c:pt>
              </c:numCache>
            </c:numRef>
          </c:val>
          <c:extLst>
            <c:ext xmlns:c16="http://schemas.microsoft.com/office/drawing/2014/chart" uri="{C3380CC4-5D6E-409C-BE32-E72D297353CC}">
              <c16:uniqueId val="{00000000-F54F-487E-82F1-5BBFC230C2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F54F-487E-82F1-5BBFC230C2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64.680000000000007</c:v>
                </c:pt>
                <c:pt idx="1">
                  <c:v>61.63</c:v>
                </c:pt>
                <c:pt idx="2">
                  <c:v>66.78</c:v>
                </c:pt>
                <c:pt idx="3">
                  <c:v>64.92</c:v>
                </c:pt>
                <c:pt idx="4">
                  <c:v>58.26</c:v>
                </c:pt>
              </c:numCache>
            </c:numRef>
          </c:val>
          <c:extLst>
            <c:ext xmlns:c16="http://schemas.microsoft.com/office/drawing/2014/chart" uri="{C3380CC4-5D6E-409C-BE32-E72D297353CC}">
              <c16:uniqueId val="{00000000-39A1-473A-B1EA-D45C678BEFF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39A1-473A-B1EA-D45C678BEFF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448.66</c:v>
                </c:pt>
                <c:pt idx="1">
                  <c:v>476.01</c:v>
                </c:pt>
                <c:pt idx="2">
                  <c:v>445.66</c:v>
                </c:pt>
                <c:pt idx="3">
                  <c:v>462.18</c:v>
                </c:pt>
                <c:pt idx="4">
                  <c:v>516.4</c:v>
                </c:pt>
              </c:numCache>
            </c:numRef>
          </c:val>
          <c:extLst>
            <c:ext xmlns:c16="http://schemas.microsoft.com/office/drawing/2014/chart" uri="{C3380CC4-5D6E-409C-BE32-E72D297353CC}">
              <c16:uniqueId val="{00000000-F268-4811-96BB-CC24E5C4EC4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F268-4811-96BB-CC24E5C4EC4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4" zoomScale="115" zoomScaleNormal="11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雄武町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4130</v>
      </c>
      <c r="AM8" s="37"/>
      <c r="AN8" s="37"/>
      <c r="AO8" s="37"/>
      <c r="AP8" s="37"/>
      <c r="AQ8" s="37"/>
      <c r="AR8" s="37"/>
      <c r="AS8" s="37"/>
      <c r="AT8" s="38">
        <f>データ!$S$6</f>
        <v>636.88</v>
      </c>
      <c r="AU8" s="38"/>
      <c r="AV8" s="38"/>
      <c r="AW8" s="38"/>
      <c r="AX8" s="38"/>
      <c r="AY8" s="38"/>
      <c r="AZ8" s="38"/>
      <c r="BA8" s="38"/>
      <c r="BB8" s="38">
        <f>データ!$T$6</f>
        <v>6.48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90.44</v>
      </c>
      <c r="Q10" s="38"/>
      <c r="R10" s="38"/>
      <c r="S10" s="38"/>
      <c r="T10" s="38"/>
      <c r="U10" s="38"/>
      <c r="V10" s="38"/>
      <c r="W10" s="37">
        <f>データ!$Q$6</f>
        <v>5100</v>
      </c>
      <c r="X10" s="37"/>
      <c r="Y10" s="37"/>
      <c r="Z10" s="37"/>
      <c r="AA10" s="37"/>
      <c r="AB10" s="37"/>
      <c r="AC10" s="37"/>
      <c r="AD10" s="2"/>
      <c r="AE10" s="2"/>
      <c r="AF10" s="2"/>
      <c r="AG10" s="2"/>
      <c r="AH10" s="2"/>
      <c r="AI10" s="2"/>
      <c r="AJ10" s="2"/>
      <c r="AK10" s="2"/>
      <c r="AL10" s="37">
        <f>データ!$U$6</f>
        <v>3764</v>
      </c>
      <c r="AM10" s="37"/>
      <c r="AN10" s="37"/>
      <c r="AO10" s="37"/>
      <c r="AP10" s="37"/>
      <c r="AQ10" s="37"/>
      <c r="AR10" s="37"/>
      <c r="AS10" s="37"/>
      <c r="AT10" s="38">
        <f>データ!$V$6</f>
        <v>9.67</v>
      </c>
      <c r="AU10" s="38"/>
      <c r="AV10" s="38"/>
      <c r="AW10" s="38"/>
      <c r="AX10" s="38"/>
      <c r="AY10" s="38"/>
      <c r="AZ10" s="38"/>
      <c r="BA10" s="38"/>
      <c r="BB10" s="38">
        <f>データ!$W$6</f>
        <v>389.25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2/yTCuY5M2dHmRuNzSNGcZjVbBnLxpvZXhe162EVijoPNj1C18mo6zN7I8hTZDjNE8hUuCRMnf51pnSuuAGIog==" saltValue="gxUzxnaywtGLTBeWCEWT4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15636</v>
      </c>
      <c r="D6" s="20">
        <f t="shared" si="3"/>
        <v>47</v>
      </c>
      <c r="E6" s="20">
        <f t="shared" si="3"/>
        <v>1</v>
      </c>
      <c r="F6" s="20">
        <f t="shared" si="3"/>
        <v>0</v>
      </c>
      <c r="G6" s="20">
        <f t="shared" si="3"/>
        <v>0</v>
      </c>
      <c r="H6" s="20" t="str">
        <f t="shared" si="3"/>
        <v>北海道　雄武町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90.44</v>
      </c>
      <c r="Q6" s="21">
        <f t="shared" si="3"/>
        <v>5100</v>
      </c>
      <c r="R6" s="21">
        <f t="shared" si="3"/>
        <v>4130</v>
      </c>
      <c r="S6" s="21">
        <f t="shared" si="3"/>
        <v>636.88</v>
      </c>
      <c r="T6" s="21">
        <f t="shared" si="3"/>
        <v>6.48</v>
      </c>
      <c r="U6" s="21">
        <f t="shared" si="3"/>
        <v>3764</v>
      </c>
      <c r="V6" s="21">
        <f t="shared" si="3"/>
        <v>9.67</v>
      </c>
      <c r="W6" s="21">
        <f t="shared" si="3"/>
        <v>389.25</v>
      </c>
      <c r="X6" s="22">
        <f>IF(X7="",NA(),X7)</f>
        <v>69.41</v>
      </c>
      <c r="Y6" s="22">
        <f t="shared" ref="Y6:AG6" si="4">IF(Y7="",NA(),Y7)</f>
        <v>66.930000000000007</v>
      </c>
      <c r="Z6" s="22">
        <f t="shared" si="4"/>
        <v>70.989999999999995</v>
      </c>
      <c r="AA6" s="22">
        <f t="shared" si="4"/>
        <v>71.44</v>
      </c>
      <c r="AB6" s="22">
        <f t="shared" si="4"/>
        <v>66.7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912.56</v>
      </c>
      <c r="BF6" s="22">
        <f t="shared" ref="BF6:BN6" si="7">IF(BF7="",NA(),BF7)</f>
        <v>911.77</v>
      </c>
      <c r="BG6" s="22">
        <f t="shared" si="7"/>
        <v>919.72</v>
      </c>
      <c r="BH6" s="22">
        <f t="shared" si="7"/>
        <v>932.78</v>
      </c>
      <c r="BI6" s="22">
        <f t="shared" si="7"/>
        <v>913.26</v>
      </c>
      <c r="BJ6" s="22">
        <f t="shared" si="7"/>
        <v>1007.7</v>
      </c>
      <c r="BK6" s="22">
        <f t="shared" si="7"/>
        <v>1018.52</v>
      </c>
      <c r="BL6" s="22">
        <f t="shared" si="7"/>
        <v>949.61</v>
      </c>
      <c r="BM6" s="22">
        <f t="shared" si="7"/>
        <v>918.84</v>
      </c>
      <c r="BN6" s="22">
        <f t="shared" si="7"/>
        <v>955.49</v>
      </c>
      <c r="BO6" s="21" t="str">
        <f>IF(BO7="","",IF(BO7="-","【-】","【"&amp;SUBSTITUTE(TEXT(BO7,"#,##0.00"),"-","△")&amp;"】"))</f>
        <v>【982.48】</v>
      </c>
      <c r="BP6" s="22">
        <f>IF(BP7="",NA(),BP7)</f>
        <v>64.680000000000007</v>
      </c>
      <c r="BQ6" s="22">
        <f t="shared" ref="BQ6:BY6" si="8">IF(BQ7="",NA(),BQ7)</f>
        <v>61.63</v>
      </c>
      <c r="BR6" s="22">
        <f t="shared" si="8"/>
        <v>66.78</v>
      </c>
      <c r="BS6" s="22">
        <f t="shared" si="8"/>
        <v>64.92</v>
      </c>
      <c r="BT6" s="22">
        <f t="shared" si="8"/>
        <v>58.26</v>
      </c>
      <c r="BU6" s="22">
        <f t="shared" si="8"/>
        <v>59.22</v>
      </c>
      <c r="BV6" s="22">
        <f t="shared" si="8"/>
        <v>58.79</v>
      </c>
      <c r="BW6" s="22">
        <f t="shared" si="8"/>
        <v>58.41</v>
      </c>
      <c r="BX6" s="22">
        <f t="shared" si="8"/>
        <v>58.27</v>
      </c>
      <c r="BY6" s="22">
        <f t="shared" si="8"/>
        <v>55.15</v>
      </c>
      <c r="BZ6" s="21" t="str">
        <f>IF(BZ7="","",IF(BZ7="-","【-】","【"&amp;SUBSTITUTE(TEXT(BZ7,"#,##0.00"),"-","△")&amp;"】"))</f>
        <v>【50.61】</v>
      </c>
      <c r="CA6" s="22">
        <f>IF(CA7="",NA(),CA7)</f>
        <v>448.66</v>
      </c>
      <c r="CB6" s="22">
        <f t="shared" ref="CB6:CJ6" si="9">IF(CB7="",NA(),CB7)</f>
        <v>476.01</v>
      </c>
      <c r="CC6" s="22">
        <f t="shared" si="9"/>
        <v>445.66</v>
      </c>
      <c r="CD6" s="22">
        <f t="shared" si="9"/>
        <v>462.18</v>
      </c>
      <c r="CE6" s="22">
        <f t="shared" si="9"/>
        <v>516.4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39.04</v>
      </c>
      <c r="CM6" s="22">
        <f t="shared" ref="CM6:CU6" si="10">IF(CM7="",NA(),CM7)</f>
        <v>41</v>
      </c>
      <c r="CN6" s="22">
        <f t="shared" si="10"/>
        <v>41.54</v>
      </c>
      <c r="CO6" s="22">
        <f t="shared" si="10"/>
        <v>43.22</v>
      </c>
      <c r="CP6" s="22">
        <f t="shared" si="10"/>
        <v>41.6</v>
      </c>
      <c r="CQ6" s="22">
        <f t="shared" si="10"/>
        <v>56.76</v>
      </c>
      <c r="CR6" s="22">
        <f t="shared" si="10"/>
        <v>56.04</v>
      </c>
      <c r="CS6" s="22">
        <f t="shared" si="10"/>
        <v>58.52</v>
      </c>
      <c r="CT6" s="22">
        <f t="shared" si="10"/>
        <v>58.88</v>
      </c>
      <c r="CU6" s="22">
        <f t="shared" si="10"/>
        <v>58.16</v>
      </c>
      <c r="CV6" s="21" t="str">
        <f>IF(CV7="","",IF(CV7="-","【-】","【"&amp;SUBSTITUTE(TEXT(CV7,"#,##0.00"),"-","△")&amp;"】"))</f>
        <v>【56.15】</v>
      </c>
      <c r="CW6" s="22">
        <f>IF(CW7="",NA(),CW7)</f>
        <v>85.47</v>
      </c>
      <c r="CX6" s="22">
        <f t="shared" ref="CX6:DF6" si="11">IF(CX7="",NA(),CX7)</f>
        <v>80.05</v>
      </c>
      <c r="CY6" s="22">
        <f t="shared" si="11"/>
        <v>77.62</v>
      </c>
      <c r="CZ6" s="22">
        <f t="shared" si="11"/>
        <v>73.290000000000006</v>
      </c>
      <c r="DA6" s="22">
        <f t="shared" si="11"/>
        <v>75.61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0.34</v>
      </c>
      <c r="EE6" s="22">
        <f t="shared" ref="EE6:EM6" si="14">IF(EE7="",NA(),EE7)</f>
        <v>0.83</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15636</v>
      </c>
      <c r="D7" s="24">
        <v>47</v>
      </c>
      <c r="E7" s="24">
        <v>1</v>
      </c>
      <c r="F7" s="24">
        <v>0</v>
      </c>
      <c r="G7" s="24">
        <v>0</v>
      </c>
      <c r="H7" s="24" t="s">
        <v>95</v>
      </c>
      <c r="I7" s="24" t="s">
        <v>96</v>
      </c>
      <c r="J7" s="24" t="s">
        <v>97</v>
      </c>
      <c r="K7" s="24" t="s">
        <v>98</v>
      </c>
      <c r="L7" s="24" t="s">
        <v>99</v>
      </c>
      <c r="M7" s="24" t="s">
        <v>100</v>
      </c>
      <c r="N7" s="25" t="s">
        <v>101</v>
      </c>
      <c r="O7" s="25" t="s">
        <v>102</v>
      </c>
      <c r="P7" s="25">
        <v>90.44</v>
      </c>
      <c r="Q7" s="25">
        <v>5100</v>
      </c>
      <c r="R7" s="25">
        <v>4130</v>
      </c>
      <c r="S7" s="25">
        <v>636.88</v>
      </c>
      <c r="T7" s="25">
        <v>6.48</v>
      </c>
      <c r="U7" s="25">
        <v>3764</v>
      </c>
      <c r="V7" s="25">
        <v>9.67</v>
      </c>
      <c r="W7" s="25">
        <v>389.25</v>
      </c>
      <c r="X7" s="25">
        <v>69.41</v>
      </c>
      <c r="Y7" s="25">
        <v>66.930000000000007</v>
      </c>
      <c r="Z7" s="25">
        <v>70.989999999999995</v>
      </c>
      <c r="AA7" s="25">
        <v>71.44</v>
      </c>
      <c r="AB7" s="25">
        <v>66.7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912.56</v>
      </c>
      <c r="BF7" s="25">
        <v>911.77</v>
      </c>
      <c r="BG7" s="25">
        <v>919.72</v>
      </c>
      <c r="BH7" s="25">
        <v>932.78</v>
      </c>
      <c r="BI7" s="25">
        <v>913.26</v>
      </c>
      <c r="BJ7" s="25">
        <v>1007.7</v>
      </c>
      <c r="BK7" s="25">
        <v>1018.52</v>
      </c>
      <c r="BL7" s="25">
        <v>949.61</v>
      </c>
      <c r="BM7" s="25">
        <v>918.84</v>
      </c>
      <c r="BN7" s="25">
        <v>955.49</v>
      </c>
      <c r="BO7" s="25">
        <v>982.48</v>
      </c>
      <c r="BP7" s="25">
        <v>64.680000000000007</v>
      </c>
      <c r="BQ7" s="25">
        <v>61.63</v>
      </c>
      <c r="BR7" s="25">
        <v>66.78</v>
      </c>
      <c r="BS7" s="25">
        <v>64.92</v>
      </c>
      <c r="BT7" s="25">
        <v>58.26</v>
      </c>
      <c r="BU7" s="25">
        <v>59.22</v>
      </c>
      <c r="BV7" s="25">
        <v>58.79</v>
      </c>
      <c r="BW7" s="25">
        <v>58.41</v>
      </c>
      <c r="BX7" s="25">
        <v>58.27</v>
      </c>
      <c r="BY7" s="25">
        <v>55.15</v>
      </c>
      <c r="BZ7" s="25">
        <v>50.61</v>
      </c>
      <c r="CA7" s="25">
        <v>448.66</v>
      </c>
      <c r="CB7" s="25">
        <v>476.01</v>
      </c>
      <c r="CC7" s="25">
        <v>445.66</v>
      </c>
      <c r="CD7" s="25">
        <v>462.18</v>
      </c>
      <c r="CE7" s="25">
        <v>516.4</v>
      </c>
      <c r="CF7" s="25">
        <v>292.89999999999998</v>
      </c>
      <c r="CG7" s="25">
        <v>298.25</v>
      </c>
      <c r="CH7" s="25">
        <v>303.27999999999997</v>
      </c>
      <c r="CI7" s="25">
        <v>303.81</v>
      </c>
      <c r="CJ7" s="25">
        <v>310.26</v>
      </c>
      <c r="CK7" s="25">
        <v>320.83</v>
      </c>
      <c r="CL7" s="25">
        <v>39.04</v>
      </c>
      <c r="CM7" s="25">
        <v>41</v>
      </c>
      <c r="CN7" s="25">
        <v>41.54</v>
      </c>
      <c r="CO7" s="25">
        <v>43.22</v>
      </c>
      <c r="CP7" s="25">
        <v>41.6</v>
      </c>
      <c r="CQ7" s="25">
        <v>56.76</v>
      </c>
      <c r="CR7" s="25">
        <v>56.04</v>
      </c>
      <c r="CS7" s="25">
        <v>58.52</v>
      </c>
      <c r="CT7" s="25">
        <v>58.88</v>
      </c>
      <c r="CU7" s="25">
        <v>58.16</v>
      </c>
      <c r="CV7" s="25">
        <v>56.15</v>
      </c>
      <c r="CW7" s="25">
        <v>85.47</v>
      </c>
      <c r="CX7" s="25">
        <v>80.05</v>
      </c>
      <c r="CY7" s="25">
        <v>77.62</v>
      </c>
      <c r="CZ7" s="25">
        <v>73.290000000000006</v>
      </c>
      <c r="DA7" s="25">
        <v>75.61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0.34</v>
      </c>
      <c r="EE7" s="25">
        <v>0.83</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2024-02-14T00:39:20Z</cp:lastPrinted>
  <dcterms:created xsi:type="dcterms:W3CDTF">2023-12-05T01:04:17Z</dcterms:created>
  <dcterms:modified xsi:type="dcterms:W3CDTF">2024-02-14T00:39:57Z</dcterms:modified>
  <cp:category/>
</cp:coreProperties>
</file>