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02.OUMU\Desktop\水道業務係業務用\02業務関係\調査・報告\01簡水・下水経営分析調査、公表\平成２７年度決算分\回答・公表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<sst xmlns="http://schemas.openxmlformats.org/spreadsheetml/2006/main" count="221" uniqueCount="111">
  <si>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</si>
  <si>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</si>
  <si>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</si>
  <si>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</si>
  <si>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</si>
  <si>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</si>
  <si>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</si>
  <si>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</si>
  <si>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</si>
  <si>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</si>
  <si>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</si>
  <si>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</si>
  <si>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</si>
  <si>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</si>
  <si>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</si>
  <si>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</si>
  <si>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</si>
  <si>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</si>
  <si>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</si>
  <si>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</si>
  <si>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</si>
  <si>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</si>
  <si>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</si>
  <si>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</si>
  <si>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</si>
  <si>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</si>
  <si>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</si>
  <si>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</si>
  <si>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</si>
  <si>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</si>
  <si>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</si>
  <si>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</si>
  <si>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</si>
  <si>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</si>
  <si>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</si>
  <si>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</si>
  <si>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</si>
  <si>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</si>
  <si>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</si>
  <si>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</si>
  <si>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</si>
  <si>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</si>
  <si>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</si>
  <si>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</si>
  <si>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</si>
  <si>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</si>
  <si>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</si>
  <si>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</si>
  <si>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</si>
  <si>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</si>
  <si>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</si>
  <si>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</si>
  <si>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</si>
  <si>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</si>
  <si>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</si>
  <si>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</si>
  <si>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</si>
  <si>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</si>
  <si>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</si>
  <si>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</si>
  <si>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</si>
  <si>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</si>
  <si>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</si>
  <si>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</si>
  <si>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</si>
  <si>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</si>
  <si>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</si>
  <si>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</si>
  <si>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</si>
  <si>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</si>
  <si>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</si>
  <si>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</si>
  <si>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</si>
  <si>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</si>
  <si>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</si>
  <si>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</si>
  <si>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</si>
  <si>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</si>
  <si>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</si>
  <si>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</si>
  <si>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</si>
  <si>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</si>
  <si>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</si>
  <si>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</si>
  <si>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</si>
  <si>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</si>
  <si>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</si>
  <si>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</si>
  <si>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</si>
  <si>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</si>
  <si>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</si>
  <si>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</si>
  <si>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</si>
  <si>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</si>
  <si>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</si>
  <si>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</si>
  <si>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雄武町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</si>
  <si>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</si>
  <si>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</si>
  <si>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</si>
  <si>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</si>
  <si>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</si>
  <si>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</si>
  <si>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</si>
  <si>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</si>
  <si>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</si>
  <si>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</si>
  <si>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</si>
  <si>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7年度に供用開始している本町の公共下水道は、平成4年度から管渠を布設しているところであり、耐用年数的には平成53年度から更新が必要となってくるところであるが、平成29年度においてストックマネジメント計画策定に伴う管路調査を行う予定であり、その結果によっては更新が早まる可能性はあるものの、平成27年度までは更新を行っていない状況であるため、改善率ゼロとなっている。今後策定するストックマネジメント計画に基づき、適正な施設更新整備や管路更新を進めていく必要がある。</t>
    <rPh sb="1" eb="2">
      <t>カン</t>
    </rPh>
    <rPh sb="2" eb="3">
      <t>ミゾ</t>
    </rPh>
    <rPh sb="3" eb="5">
      <t>カイゼン</t>
    </rPh>
    <rPh sb="5" eb="6">
      <t>リツ</t>
    </rPh>
    <rPh sb="8" eb="10">
      <t>ヘイセイ</t>
    </rPh>
    <rPh sb="11" eb="12">
      <t>ネン</t>
    </rPh>
    <rPh sb="12" eb="13">
      <t>ド</t>
    </rPh>
    <rPh sb="14" eb="16">
      <t>キョウヨウ</t>
    </rPh>
    <rPh sb="16" eb="18">
      <t>カイシ</t>
    </rPh>
    <rPh sb="22" eb="24">
      <t>ホンチョウ</t>
    </rPh>
    <rPh sb="25" eb="27">
      <t>コウキョウ</t>
    </rPh>
    <rPh sb="27" eb="30">
      <t>ゲスイドウ</t>
    </rPh>
    <rPh sb="32" eb="34">
      <t>ヘイセイ</t>
    </rPh>
    <rPh sb="35" eb="36">
      <t>ネン</t>
    </rPh>
    <rPh sb="36" eb="37">
      <t>ド</t>
    </rPh>
    <rPh sb="39" eb="40">
      <t>カン</t>
    </rPh>
    <rPh sb="40" eb="41">
      <t>ミゾ</t>
    </rPh>
    <rPh sb="42" eb="44">
      <t>フセツ</t>
    </rPh>
    <rPh sb="55" eb="57">
      <t>タイヨウ</t>
    </rPh>
    <rPh sb="57" eb="60">
      <t>ネンスウテキ</t>
    </rPh>
    <rPh sb="62" eb="64">
      <t>ヘイセイ</t>
    </rPh>
    <rPh sb="66" eb="67">
      <t>ネン</t>
    </rPh>
    <rPh sb="67" eb="68">
      <t>ド</t>
    </rPh>
    <rPh sb="70" eb="72">
      <t>コウシン</t>
    </rPh>
    <rPh sb="73" eb="75">
      <t>ヒツヨウ</t>
    </rPh>
    <rPh sb="89" eb="91">
      <t>ヘイセイ</t>
    </rPh>
    <rPh sb="93" eb="95">
      <t>ネンド</t>
    </rPh>
    <rPh sb="109" eb="111">
      <t>ケイカク</t>
    </rPh>
    <rPh sb="111" eb="113">
      <t>サクテイ</t>
    </rPh>
    <rPh sb="192" eb="194">
      <t>コンゴ</t>
    </rPh>
    <rPh sb="211" eb="212">
      <t>モト</t>
    </rPh>
    <rPh sb="215" eb="217">
      <t>テキセイ</t>
    </rPh>
    <rPh sb="218" eb="220">
      <t>シセツ</t>
    </rPh>
    <rPh sb="220" eb="222">
      <t>コウシン</t>
    </rPh>
    <rPh sb="222" eb="224">
      <t>セイビ</t>
    </rPh>
    <rPh sb="225" eb="227">
      <t>カンロ</t>
    </rPh>
    <rPh sb="227" eb="229">
      <t>コウシン</t>
    </rPh>
    <rPh sb="230" eb="231">
      <t>スス</t>
    </rPh>
    <rPh sb="235" eb="237">
      <t>ヒツヨウ</t>
    </rPh>
    <phoneticPr fontId="4"/>
  </si>
  <si>
    <t>◆上記分析による総括
　小規模市町村のため、限られた営業収益の中、適正な一般会計の負担に支えられ、経営を維持している。しかし、更なる経営基盤強化のため、経営努力は必要であり、経費の削減をはじめとして、啓蒙活動を通じて施設利用率アップや水洗化率アップによる増収を図っていくことが必要である。
また、本年度中に公共下水道事業経営戦略を策定することとしており、これをひとつの指針として、さらなる経営健全化に取り組んでまいります。</t>
    <rPh sb="1" eb="3">
      <t>ジョウキ</t>
    </rPh>
    <rPh sb="3" eb="5">
      <t>ブンセキ</t>
    </rPh>
    <rPh sb="8" eb="10">
      <t>ソウカツ</t>
    </rPh>
    <rPh sb="12" eb="15">
      <t>ショウキボ</t>
    </rPh>
    <rPh sb="15" eb="18">
      <t>シチョウソン</t>
    </rPh>
    <rPh sb="22" eb="23">
      <t>カギ</t>
    </rPh>
    <rPh sb="26" eb="28">
      <t>エイギョウ</t>
    </rPh>
    <rPh sb="28" eb="30">
      <t>シュウエキ</t>
    </rPh>
    <rPh sb="31" eb="32">
      <t>ナカ</t>
    </rPh>
    <rPh sb="33" eb="35">
      <t>テキセイ</t>
    </rPh>
    <rPh sb="36" eb="38">
      <t>イッパン</t>
    </rPh>
    <rPh sb="38" eb="40">
      <t>カイケイ</t>
    </rPh>
    <rPh sb="41" eb="43">
      <t>フタン</t>
    </rPh>
    <rPh sb="44" eb="45">
      <t>ササ</t>
    </rPh>
    <rPh sb="49" eb="51">
      <t>ケイエイ</t>
    </rPh>
    <rPh sb="52" eb="54">
      <t>イジ</t>
    </rPh>
    <rPh sb="63" eb="64">
      <t>サラ</t>
    </rPh>
    <rPh sb="66" eb="68">
      <t>ケイエイ</t>
    </rPh>
    <rPh sb="68" eb="70">
      <t>キバン</t>
    </rPh>
    <rPh sb="70" eb="72">
      <t>キョウカ</t>
    </rPh>
    <rPh sb="76" eb="78">
      <t>ケイエイ</t>
    </rPh>
    <rPh sb="78" eb="80">
      <t>ドリョク</t>
    </rPh>
    <rPh sb="81" eb="83">
      <t>ヒツヨウ</t>
    </rPh>
    <rPh sb="87" eb="89">
      <t>ケイヒ</t>
    </rPh>
    <rPh sb="90" eb="92">
      <t>サクゲン</t>
    </rPh>
    <rPh sb="100" eb="102">
      <t>ケイモウ</t>
    </rPh>
    <rPh sb="102" eb="104">
      <t>カツドウ</t>
    </rPh>
    <rPh sb="105" eb="106">
      <t>ツウ</t>
    </rPh>
    <rPh sb="108" eb="110">
      <t>シセツ</t>
    </rPh>
    <rPh sb="110" eb="112">
      <t>リヨウ</t>
    </rPh>
    <rPh sb="112" eb="113">
      <t>リツ</t>
    </rPh>
    <rPh sb="117" eb="120">
      <t>スイセンカ</t>
    </rPh>
    <rPh sb="120" eb="121">
      <t>リツ</t>
    </rPh>
    <phoneticPr fontId="4"/>
  </si>
  <si>
    <t>◆収益的収支比率
　当該比率は大きく改善してきており、分流式下水道に要する経費の適正算定による繰入を実施した結果である。本来の目指すべき比率は100％となるものの、小規模市町村においては営業収益の大幅増加は見込めないことから、今後も経費の削減に努めていく必要がある。
◆企業債残高対事業規模比率
　適正な一般会計の負担により、当該比率は大幅に改善しており、近年は類似団体より低い状況となっている。今後、管渠施設や処理場施設の中長期的な改築や修繕を適正に実施するためのストックマネジメント計画を策定する予定であるが、その更新投資はできる限り地方債償還元金の範囲内に留め、地方債残高の減少に努めていく必要がある。
◆経費回収率
　分流式下水道に要する経費の適正算定による繰入を実施した結果、平成27年度には類似団体を大きく上回る状況となっている。引き続き、適正繰入に努めるとともに、更なる汚水処理費の削減に努めていく必要がある。
◆汚水処理原価
　経費回収率同様、分流式下水道に要する経費の適正算定による繰入を実施した結果、汚水処理費が削減され、類似団体より低い数値に変動している。引き続き、適正繰入に努めるとともに、更なる汚水処理費削減に努めていく必要がある。
◆施設利用率
　当初見込んでいた水産加工場の接続が計画通り進んでいないため、施設利用率は類似団体より低い状況にあるものの、決して過大なスペックではない。引き続き、啓蒙活動を通じて更なる水洗化率アップを図り、施設利用率アップに努めていく必要がある。
◆水洗化率
　類似団体を上回っている状況にあるものの、引き続き、啓蒙活動を通じて水洗化率アップに努めていく必要がある。</t>
    <rPh sb="1" eb="4">
      <t>シュウエキテキ</t>
    </rPh>
    <rPh sb="4" eb="6">
      <t>シュウシ</t>
    </rPh>
    <rPh sb="6" eb="8">
      <t>ヒリツ</t>
    </rPh>
    <rPh sb="10" eb="12">
      <t>トウガイ</t>
    </rPh>
    <rPh sb="12" eb="14">
      <t>ヒリツ</t>
    </rPh>
    <rPh sb="15" eb="16">
      <t>オオ</t>
    </rPh>
    <rPh sb="18" eb="20">
      <t>カイゼン</t>
    </rPh>
    <rPh sb="27" eb="29">
      <t>ブンリュウ</t>
    </rPh>
    <rPh sb="29" eb="30">
      <t>シキ</t>
    </rPh>
    <rPh sb="30" eb="33">
      <t>ゲスイドウ</t>
    </rPh>
    <rPh sb="34" eb="35">
      <t>ヨウ</t>
    </rPh>
    <rPh sb="37" eb="39">
      <t>ケイヒ</t>
    </rPh>
    <rPh sb="40" eb="42">
      <t>テキセイ</t>
    </rPh>
    <rPh sb="42" eb="44">
      <t>サンテイ</t>
    </rPh>
    <rPh sb="47" eb="49">
      <t>クリイレ</t>
    </rPh>
    <rPh sb="50" eb="52">
      <t>ジッシ</t>
    </rPh>
    <rPh sb="54" eb="56">
      <t>ケッカ</t>
    </rPh>
    <rPh sb="60" eb="62">
      <t>ホンライ</t>
    </rPh>
    <rPh sb="63" eb="65">
      <t>メザ</t>
    </rPh>
    <rPh sb="68" eb="70">
      <t>ヒリツ</t>
    </rPh>
    <rPh sb="82" eb="85">
      <t>ショウキボ</t>
    </rPh>
    <rPh sb="85" eb="88">
      <t>シチョウソン</t>
    </rPh>
    <rPh sb="93" eb="95">
      <t>エイギョウ</t>
    </rPh>
    <rPh sb="95" eb="97">
      <t>シュウエキ</t>
    </rPh>
    <rPh sb="98" eb="100">
      <t>オオハバ</t>
    </rPh>
    <rPh sb="100" eb="102">
      <t>ゾウカ</t>
    </rPh>
    <rPh sb="103" eb="105">
      <t>ミコ</t>
    </rPh>
    <rPh sb="113" eb="115">
      <t>コンゴ</t>
    </rPh>
    <rPh sb="116" eb="118">
      <t>ケイヒ</t>
    </rPh>
    <rPh sb="119" eb="121">
      <t>サクゲン</t>
    </rPh>
    <rPh sb="122" eb="123">
      <t>ツト</t>
    </rPh>
    <rPh sb="127" eb="129">
      <t>ヒツヨウ</t>
    </rPh>
    <rPh sb="135" eb="137">
      <t>キギョウシュウエキテキシュウシヒリツトウガイヒリツオオカイゼンブンリュウシキゲスイドウヨウケイヒテキセイサンテイクリイレジッシケッカホンライメザヒリツショウキボシチョウソンエイギョウシュウエキオオハバゾウカミココンゴケイヒサクゲンツトヒツヨウキギョウシュウエキテキシュウシヒリツトウガイヒリツオオカイゼンブンリュウシキゲスイドウヨウケイヒテキセイサンテイクリイレジッシケッカホンライメザヒリツショウキボシチョウソンエイギョウシュウエキオオハバゾウカミココンゴケイヒサクゲンツトヒツヨウキギョウ</t>
    </rPh>
    <rPh sb="655" eb="658">
      <t>スイセンカ</t>
    </rPh>
    <rPh sb="658" eb="659">
      <t>リツ</t>
    </rPh>
    <rPh sb="661" eb="663">
      <t>ルイジ</t>
    </rPh>
    <rPh sb="663" eb="665">
      <t>ダンタイ</t>
    </rPh>
    <rPh sb="666" eb="668">
      <t>ウワマワ</t>
    </rPh>
    <rPh sb="672" eb="674">
      <t>ジョウキョウ</t>
    </rPh>
    <rPh sb="702" eb="703">
      <t>ツト</t>
    </rPh>
    <rPh sb="707" eb="7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</si>
</sst>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899464"/>
        <c:axId val="24833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247899464"/>
        <c:axId val="248339768"/>
      </c:lineChart>
      <c:dateAx>
        <c:axId val="247899464"/>
        <c:scaling>
          <c:orientation val="minMax"/>
        </c:scaling>
        <c:delete val="1"/>
        <c:axPos val="b"/>
        <c:numFmt formatCode="ge" sourceLinked="1"/>
        <c:majorTickMark val="none"/>
        <c:minorTickMark val="none"/>
        <c:tickLblPos val="none"/>
        <c:crossAx val="248339768"/>
        <c:crosses val="autoZero"/>
        <c:auto val="1"/>
        <c:lblOffset val="100"/>
        <c:baseTimeUnit val="years"/>
      </c:dateAx>
      <c:valAx>
        <c:axId val="24833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37.35</c:v>
                </c:pt>
                <c:pt idx="1">
                  <c:v>38.61</c:v>
                </c:pt>
                <c:pt idx="2">
                  <c:v>38.26</c:v>
                </c:pt>
                <c:pt idx="3">
                  <c:v>33.17</c:v>
                </c:pt>
                <c:pt idx="4">
                  <c:v>33.26</c:v>
                </c:pt>
              </c:numCache>
            </c:numRef>
          </c:val>
        </c:ser>
        <c:dLbls>
          <c:showLegendKey val="0"/>
          <c:showVal val="0"/>
          <c:showCatName val="0"/>
          <c:showSerName val="0"/>
          <c:showPercent val="0"/>
          <c:showBubbleSize val="0"/>
        </c:dLbls>
        <c:gapWidth val="150"/>
        <c:axId val="248374904"/>
        <c:axId val="248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248374904"/>
        <c:axId val="248375296"/>
      </c:lineChart>
      <c:dateAx>
        <c:axId val="248374904"/>
        <c:scaling>
          <c:orientation val="minMax"/>
        </c:scaling>
        <c:delete val="1"/>
        <c:axPos val="b"/>
        <c:numFmt formatCode="ge" sourceLinked="1"/>
        <c:majorTickMark val="none"/>
        <c:minorTickMark val="none"/>
        <c:tickLblPos val="none"/>
        <c:crossAx val="248375296"/>
        <c:crosses val="autoZero"/>
        <c:auto val="1"/>
        <c:lblOffset val="100"/>
        <c:baseTimeUnit val="years"/>
      </c:dateAx>
      <c:valAx>
        <c:axId val="2483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7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80.930000000000007</c:v>
                </c:pt>
                <c:pt idx="1">
                  <c:v>80.44</c:v>
                </c:pt>
                <c:pt idx="2">
                  <c:v>84.9</c:v>
                </c:pt>
                <c:pt idx="3">
                  <c:v>86.12</c:v>
                </c:pt>
                <c:pt idx="4">
                  <c:v>86.09</c:v>
                </c:pt>
              </c:numCache>
            </c:numRef>
          </c:val>
        </c:ser>
        <c:dLbls>
          <c:showLegendKey val="0"/>
          <c:showVal val="0"/>
          <c:showCatName val="0"/>
          <c:showSerName val="0"/>
          <c:showPercent val="0"/>
          <c:showBubbleSize val="0"/>
        </c:dLbls>
        <c:gapWidth val="150"/>
        <c:axId val="248376472"/>
        <c:axId val="24864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248376472"/>
        <c:axId val="248647384"/>
      </c:lineChart>
      <c:dateAx>
        <c:axId val="248376472"/>
        <c:scaling>
          <c:orientation val="minMax"/>
        </c:scaling>
        <c:delete val="1"/>
        <c:axPos val="b"/>
        <c:numFmt formatCode="ge" sourceLinked="1"/>
        <c:majorTickMark val="none"/>
        <c:minorTickMark val="none"/>
        <c:tickLblPos val="none"/>
        <c:crossAx val="248647384"/>
        <c:crosses val="autoZero"/>
        <c:auto val="1"/>
        <c:lblOffset val="100"/>
        <c:baseTimeUnit val="years"/>
      </c:dateAx>
      <c:valAx>
        <c:axId val="24864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7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47.39</c:v>
                </c:pt>
                <c:pt idx="1">
                  <c:v>53.51</c:v>
                </c:pt>
                <c:pt idx="2">
                  <c:v>85.08</c:v>
                </c:pt>
                <c:pt idx="3">
                  <c:v>81.069999999999993</c:v>
                </c:pt>
                <c:pt idx="4">
                  <c:v>96.24</c:v>
                </c:pt>
              </c:numCache>
            </c:numRef>
          </c:val>
        </c:ser>
        <c:dLbls>
          <c:showLegendKey val="0"/>
          <c:showVal val="0"/>
          <c:showCatName val="0"/>
          <c:showSerName val="0"/>
          <c:showPercent val="0"/>
          <c:showBubbleSize val="0"/>
        </c:dLbls>
        <c:gapWidth val="150"/>
        <c:axId val="247409096"/>
        <c:axId val="24742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409096"/>
        <c:axId val="247423536"/>
      </c:lineChart>
      <c:dateAx>
        <c:axId val="247409096"/>
        <c:scaling>
          <c:orientation val="minMax"/>
        </c:scaling>
        <c:delete val="1"/>
        <c:axPos val="b"/>
        <c:numFmt formatCode="ge" sourceLinked="1"/>
        <c:majorTickMark val="none"/>
        <c:minorTickMark val="none"/>
        <c:tickLblPos val="none"/>
        <c:crossAx val="247423536"/>
        <c:crosses val="autoZero"/>
        <c:auto val="1"/>
        <c:lblOffset val="100"/>
        <c:baseTimeUnit val="years"/>
      </c:dateAx>
      <c:valAx>
        <c:axId val="24742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0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099584"/>
        <c:axId val="2481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099584"/>
        <c:axId val="248102016"/>
      </c:lineChart>
      <c:dateAx>
        <c:axId val="248099584"/>
        <c:scaling>
          <c:orientation val="minMax"/>
        </c:scaling>
        <c:delete val="1"/>
        <c:axPos val="b"/>
        <c:numFmt formatCode="ge" sourceLinked="1"/>
        <c:majorTickMark val="none"/>
        <c:minorTickMark val="none"/>
        <c:tickLblPos val="none"/>
        <c:crossAx val="248102016"/>
        <c:crosses val="autoZero"/>
        <c:auto val="1"/>
        <c:lblOffset val="100"/>
        <c:baseTimeUnit val="years"/>
      </c:dateAx>
      <c:valAx>
        <c:axId val="2481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098072"/>
        <c:axId val="2481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098072"/>
        <c:axId val="248174752"/>
      </c:lineChart>
      <c:dateAx>
        <c:axId val="248098072"/>
        <c:scaling>
          <c:orientation val="minMax"/>
        </c:scaling>
        <c:delete val="1"/>
        <c:axPos val="b"/>
        <c:numFmt formatCode="ge" sourceLinked="1"/>
        <c:majorTickMark val="none"/>
        <c:minorTickMark val="none"/>
        <c:tickLblPos val="none"/>
        <c:crossAx val="248174752"/>
        <c:crosses val="autoZero"/>
        <c:auto val="1"/>
        <c:lblOffset val="100"/>
        <c:baseTimeUnit val="years"/>
      </c:dateAx>
      <c:valAx>
        <c:axId val="2481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775552"/>
        <c:axId val="2467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775552"/>
        <c:axId val="246775944"/>
      </c:lineChart>
      <c:dateAx>
        <c:axId val="246775552"/>
        <c:scaling>
          <c:orientation val="minMax"/>
        </c:scaling>
        <c:delete val="1"/>
        <c:axPos val="b"/>
        <c:numFmt formatCode="ge" sourceLinked="1"/>
        <c:majorTickMark val="none"/>
        <c:minorTickMark val="none"/>
        <c:tickLblPos val="none"/>
        <c:crossAx val="246775944"/>
        <c:crosses val="autoZero"/>
        <c:auto val="1"/>
        <c:lblOffset val="100"/>
        <c:baseTimeUnit val="years"/>
      </c:dateAx>
      <c:valAx>
        <c:axId val="2467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777120"/>
        <c:axId val="24677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777120"/>
        <c:axId val="246777512"/>
      </c:lineChart>
      <c:dateAx>
        <c:axId val="246777120"/>
        <c:scaling>
          <c:orientation val="minMax"/>
        </c:scaling>
        <c:delete val="1"/>
        <c:axPos val="b"/>
        <c:numFmt formatCode="ge" sourceLinked="1"/>
        <c:majorTickMark val="none"/>
        <c:minorTickMark val="none"/>
        <c:tickLblPos val="none"/>
        <c:crossAx val="246777512"/>
        <c:crosses val="autoZero"/>
        <c:auto val="1"/>
        <c:lblOffset val="100"/>
        <c:baseTimeUnit val="years"/>
      </c:dateAx>
      <c:valAx>
        <c:axId val="24677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2714.26</c:v>
                </c:pt>
                <c:pt idx="1">
                  <c:v>2443.4499999999998</c:v>
                </c:pt>
                <c:pt idx="2">
                  <c:v>975.26</c:v>
                </c:pt>
                <c:pt idx="3">
                  <c:v>919.09</c:v>
                </c:pt>
                <c:pt idx="4">
                  <c:v>767.42</c:v>
                </c:pt>
              </c:numCache>
            </c:numRef>
          </c:val>
        </c:ser>
        <c:dLbls>
          <c:showLegendKey val="0"/>
          <c:showVal val="0"/>
          <c:showCatName val="0"/>
          <c:showSerName val="0"/>
          <c:showPercent val="0"/>
          <c:showBubbleSize val="0"/>
        </c:dLbls>
        <c:gapWidth val="150"/>
        <c:axId val="246775160"/>
        <c:axId val="246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46775160"/>
        <c:axId val="246778688"/>
      </c:lineChart>
      <c:dateAx>
        <c:axId val="246775160"/>
        <c:scaling>
          <c:orientation val="minMax"/>
        </c:scaling>
        <c:delete val="1"/>
        <c:axPos val="b"/>
        <c:numFmt formatCode="ge" sourceLinked="1"/>
        <c:majorTickMark val="none"/>
        <c:minorTickMark val="none"/>
        <c:tickLblPos val="none"/>
        <c:crossAx val="246778688"/>
        <c:crosses val="autoZero"/>
        <c:auto val="1"/>
        <c:lblOffset val="100"/>
        <c:baseTimeUnit val="years"/>
      </c:dateAx>
      <c:valAx>
        <c:axId val="246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33.770000000000003</c:v>
                </c:pt>
                <c:pt idx="1">
                  <c:v>37.83</c:v>
                </c:pt>
                <c:pt idx="2">
                  <c:v>61.32</c:v>
                </c:pt>
                <c:pt idx="3">
                  <c:v>57.65</c:v>
                </c:pt>
                <c:pt idx="4">
                  <c:v>88.38</c:v>
                </c:pt>
              </c:numCache>
            </c:numRef>
          </c:val>
        </c:ser>
        <c:dLbls>
          <c:showLegendKey val="0"/>
          <c:showVal val="0"/>
          <c:showCatName val="0"/>
          <c:showSerName val="0"/>
          <c:showPercent val="0"/>
          <c:showBubbleSize val="0"/>
        </c:dLbls>
        <c:gapWidth val="150"/>
        <c:axId val="246774768"/>
        <c:axId val="24677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246774768"/>
        <c:axId val="246774376"/>
      </c:lineChart>
      <c:dateAx>
        <c:axId val="246774768"/>
        <c:scaling>
          <c:orientation val="minMax"/>
        </c:scaling>
        <c:delete val="1"/>
        <c:axPos val="b"/>
        <c:numFmt formatCode="ge" sourceLinked="1"/>
        <c:majorTickMark val="none"/>
        <c:minorTickMark val="none"/>
        <c:tickLblPos val="none"/>
        <c:crossAx val="246774376"/>
        <c:crosses val="autoZero"/>
        <c:auto val="1"/>
        <c:lblOffset val="100"/>
        <c:baseTimeUnit val="years"/>
      </c:dateAx>
      <c:valAx>
        <c:axId val="24677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543.86</c:v>
                </c:pt>
                <c:pt idx="1">
                  <c:v>488.47</c:v>
                </c:pt>
                <c:pt idx="2">
                  <c:v>304.14</c:v>
                </c:pt>
                <c:pt idx="3">
                  <c:v>333.88</c:v>
                </c:pt>
                <c:pt idx="4">
                  <c:v>217.88</c:v>
                </c:pt>
              </c:numCache>
            </c:numRef>
          </c:val>
        </c:ser>
        <c:dLbls>
          <c:showLegendKey val="0"/>
          <c:showVal val="0"/>
          <c:showCatName val="0"/>
          <c:showSerName val="0"/>
          <c:showPercent val="0"/>
          <c:showBubbleSize val="0"/>
        </c:dLbls>
        <c:gapWidth val="150"/>
        <c:axId val="248373336"/>
        <c:axId val="2483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248373336"/>
        <c:axId val="248373728"/>
      </c:lineChart>
      <c:dateAx>
        <c:axId val="248373336"/>
        <c:scaling>
          <c:orientation val="minMax"/>
        </c:scaling>
        <c:delete val="1"/>
        <c:axPos val="b"/>
        <c:numFmt formatCode="ge" sourceLinked="1"/>
        <c:majorTickMark val="none"/>
        <c:minorTickMark val="none"/>
        <c:tickLblPos val="none"/>
        <c:crossAx val="248373728"/>
        <c:crosses val="autoZero"/>
        <c:auto val="1"/>
        <c:lblOffset val="100"/>
        <c:baseTimeUnit val="years"/>
      </c:dateAx>
      <c:valAx>
        <c:axId val="2483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7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雄武町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4616</v>
      </c>
      <c r="AM8" s="64"/>
      <c r="AN8" s="64"/>
      <c r="AO8" s="64"/>
      <c r="AP8" s="64"/>
      <c r="AQ8" s="64"/>
      <c r="AR8" s="64"/>
      <c r="AS8" s="64"/>
      <c r="AT8" s="63">
        <f>データ!S6</f>
        <v>636.86</v>
      </c>
      <c r="AU8" s="63"/>
      <c r="AV8" s="63"/>
      <c r="AW8" s="63"/>
      <c r="AX8" s="63"/>
      <c r="AY8" s="63"/>
      <c r="AZ8" s="63"/>
      <c r="BA8" s="63"/>
      <c r="BB8" s="63">
        <f>データ!T6</f>
        <v>7.25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75.819999999999993</v>
      </c>
      <c r="Q10" s="63"/>
      <c r="R10" s="63"/>
      <c r="S10" s="63"/>
      <c r="T10" s="63"/>
      <c r="U10" s="63"/>
      <c r="V10" s="63"/>
      <c r="W10" s="63">
        <f>データ!P6</f>
        <v>81.12</v>
      </c>
      <c r="X10" s="63"/>
      <c r="Y10" s="63"/>
      <c r="Z10" s="63"/>
      <c r="AA10" s="63"/>
      <c r="AB10" s="63"/>
      <c r="AC10" s="63"/>
      <c r="AD10" s="64">
        <f>データ!Q6</f>
        <v>3530</v>
      </c>
      <c r="AE10" s="64"/>
      <c r="AF10" s="64"/>
      <c r="AG10" s="64"/>
      <c r="AH10" s="64"/>
      <c r="AI10" s="64"/>
      <c r="AJ10" s="64"/>
      <c r="AK10" s="2"/>
      <c r="AL10" s="64">
        <f>データ!U6</f>
        <v>3464</v>
      </c>
      <c r="AM10" s="64"/>
      <c r="AN10" s="64"/>
      <c r="AO10" s="64"/>
      <c r="AP10" s="64"/>
      <c r="AQ10" s="64"/>
      <c r="AR10" s="64"/>
      <c r="AS10" s="64"/>
      <c r="AT10" s="63">
        <f>データ!V6</f>
        <v>1.68</v>
      </c>
      <c r="AU10" s="63"/>
      <c r="AV10" s="63"/>
      <c r="AW10" s="63"/>
      <c r="AX10" s="63"/>
      <c r="AY10" s="63"/>
      <c r="AZ10" s="63"/>
      <c r="BA10" s="63"/>
      <c r="BB10" s="63">
        <f>データ!W6</f>
        <v>2061.9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15636</v>
      </c>
      <c r="D6" s="31">
        <f t="shared" si="3"/>
        <v>47</v>
      </c>
      <c r="E6" s="31">
        <f t="shared" si="3"/>
        <v>17</v>
      </c>
      <c r="F6" s="31">
        <f t="shared" si="3"/>
        <v>1</v>
      </c>
      <c r="G6" s="31">
        <f t="shared" si="3"/>
        <v>0</v>
      </c>
      <c r="H6" s="31" t="str">
        <f t="shared" si="3"/>
        <v>北海道　雄武町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75.819999999999993</v>
      </c>
      <c r="P6" s="32">
        <f t="shared" si="3"/>
        <v>81.12</v>
      </c>
      <c r="Q6" s="32">
        <f t="shared" si="3"/>
        <v>3530</v>
      </c>
      <c r="R6" s="32">
        <f t="shared" si="3"/>
        <v>4616</v>
      </c>
      <c r="S6" s="32">
        <f t="shared" si="3"/>
        <v>636.86</v>
      </c>
      <c r="T6" s="32">
        <f t="shared" si="3"/>
        <v>7.25</v>
      </c>
      <c r="U6" s="32">
        <f t="shared" si="3"/>
        <v>3464</v>
      </c>
      <c r="V6" s="32">
        <f t="shared" si="3"/>
        <v>1.68</v>
      </c>
      <c r="W6" s="32">
        <f t="shared" si="3"/>
        <v>2061.9</v>
      </c>
      <c r="X6" s="33">
        <f>IF(X7="",NA(),X7)</f>
        <v>47.39</v>
      </c>
      <c r="Y6" s="33">
        <f t="shared" ref="Y6:AG6" si="4">IF(Y7="",NA(),Y7)</f>
        <v>53.51</v>
      </c>
      <c r="Z6" s="33">
        <f t="shared" si="4"/>
        <v>85.08</v>
      </c>
      <c r="AA6" s="33">
        <f t="shared" si="4"/>
        <v>81.069999999999993</v>
      </c>
      <c r="AB6" s="33">
        <f t="shared" si="4"/>
        <v>96.24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2714.26</v>
      </c>
      <c r="BF6" s="33">
        <f t="shared" ref="BF6:BN6" si="7">IF(BF7="",NA(),BF7)</f>
        <v>2443.4499999999998</v>
      </c>
      <c r="BG6" s="33">
        <f t="shared" si="7"/>
        <v>975.26</v>
      </c>
      <c r="BH6" s="33">
        <f t="shared" si="7"/>
        <v>919.09</v>
      </c>
      <c r="BI6" s="33">
        <f t="shared" si="7"/>
        <v>767.42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33.770000000000003</v>
      </c>
      <c r="BQ6" s="33">
        <f t="shared" ref="BQ6:BY6" si="8">IF(BQ7="",NA(),BQ7)</f>
        <v>37.83</v>
      </c>
      <c r="BR6" s="33">
        <f t="shared" si="8"/>
        <v>61.32</v>
      </c>
      <c r="BS6" s="33">
        <f t="shared" si="8"/>
        <v>57.65</v>
      </c>
      <c r="BT6" s="33">
        <f t="shared" si="8"/>
        <v>88.38</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543.86</v>
      </c>
      <c r="CB6" s="33">
        <f t="shared" ref="CB6:CJ6" si="9">IF(CB7="",NA(),CB7)</f>
        <v>488.47</v>
      </c>
      <c r="CC6" s="33">
        <f t="shared" si="9"/>
        <v>304.14</v>
      </c>
      <c r="CD6" s="33">
        <f t="shared" si="9"/>
        <v>333.88</v>
      </c>
      <c r="CE6" s="33">
        <f t="shared" si="9"/>
        <v>217.88</v>
      </c>
      <c r="CF6" s="33">
        <f t="shared" si="9"/>
        <v>258.83</v>
      </c>
      <c r="CG6" s="33">
        <f t="shared" si="9"/>
        <v>251.88</v>
      </c>
      <c r="CH6" s="33">
        <f t="shared" si="9"/>
        <v>247.43</v>
      </c>
      <c r="CI6" s="33">
        <f t="shared" si="9"/>
        <v>248.89</v>
      </c>
      <c r="CJ6" s="33">
        <f t="shared" si="9"/>
        <v>250.84</v>
      </c>
      <c r="CK6" s="32" t="str">
        <f>IF(CK7="","",IF(CK7="-","【-】","【"&amp;SUBSTITUTE(TEXT(CK7,"#,##0.00"),"-","△")&amp;"】"))</f>
        <v>【139.70】</v>
      </c>
      <c r="CL6" s="33">
        <f>IF(CL7="",NA(),CL7)</f>
        <v>37.35</v>
      </c>
      <c r="CM6" s="33">
        <f t="shared" ref="CM6:CU6" si="10">IF(CM7="",NA(),CM7)</f>
        <v>38.61</v>
      </c>
      <c r="CN6" s="33">
        <f t="shared" si="10"/>
        <v>38.26</v>
      </c>
      <c r="CO6" s="33">
        <f t="shared" si="10"/>
        <v>33.17</v>
      </c>
      <c r="CP6" s="33">
        <f t="shared" si="10"/>
        <v>33.26</v>
      </c>
      <c r="CQ6" s="33">
        <f t="shared" si="10"/>
        <v>50.74</v>
      </c>
      <c r="CR6" s="33">
        <f t="shared" si="10"/>
        <v>49.29</v>
      </c>
      <c r="CS6" s="33">
        <f t="shared" si="10"/>
        <v>50.32</v>
      </c>
      <c r="CT6" s="33">
        <f t="shared" si="10"/>
        <v>49.89</v>
      </c>
      <c r="CU6" s="33">
        <f t="shared" si="10"/>
        <v>49.39</v>
      </c>
      <c r="CV6" s="32" t="str">
        <f>IF(CV7="","",IF(CV7="-","【-】","【"&amp;SUBSTITUTE(TEXT(CV7,"#,##0.00"),"-","△")&amp;"】"))</f>
        <v>【60.01】</v>
      </c>
      <c r="CW6" s="33">
        <f>IF(CW7="",NA(),CW7)</f>
        <v>80.930000000000007</v>
      </c>
      <c r="CX6" s="33">
        <f t="shared" ref="CX6:DF6" si="11">IF(CX7="",NA(),CX7)</f>
        <v>80.44</v>
      </c>
      <c r="CY6" s="33">
        <f t="shared" si="11"/>
        <v>84.9</v>
      </c>
      <c r="CZ6" s="33">
        <f t="shared" si="11"/>
        <v>86.12</v>
      </c>
      <c r="DA6" s="33">
        <f t="shared" si="11"/>
        <v>86.09</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15636</v>
      </c>
      <c r="D7" s="35">
        <v>47</v>
      </c>
      <c r="E7" s="35">
        <v>17</v>
      </c>
      <c r="F7" s="35">
        <v>1</v>
      </c>
      <c r="G7" s="35">
        <v>0</v>
      </c>
      <c r="H7" s="35" t="s">
        <v>96</v>
      </c>
      <c r="I7" s="35" t="s">
        <v>97</v>
      </c>
      <c r="J7" s="35" t="s">
        <v>98</v>
      </c>
      <c r="K7" s="35" t="s">
        <v>99</v>
      </c>
      <c r="L7" s="35" t="s">
        <v>100</v>
      </c>
      <c r="M7" s="36" t="s">
        <v>101</v>
      </c>
      <c r="N7" s="36" t="s">
        <v>102</v>
      </c>
      <c r="O7" s="36">
        <v>75.819999999999993</v>
      </c>
      <c r="P7" s="36">
        <v>81.12</v>
      </c>
      <c r="Q7" s="36">
        <v>3530</v>
      </c>
      <c r="R7" s="36">
        <v>4616</v>
      </c>
      <c r="S7" s="36">
        <v>636.86</v>
      </c>
      <c r="T7" s="36">
        <v>7.25</v>
      </c>
      <c r="U7" s="36">
        <v>3464</v>
      </c>
      <c r="V7" s="36">
        <v>1.68</v>
      </c>
      <c r="W7" s="36">
        <v>2061.9</v>
      </c>
      <c r="X7" s="36">
        <v>47.39</v>
      </c>
      <c r="Y7" s="36">
        <v>53.51</v>
      </c>
      <c r="Z7" s="36">
        <v>85.08</v>
      </c>
      <c r="AA7" s="36">
        <v>81.069999999999993</v>
      </c>
      <c r="AB7" s="36">
        <v>96.24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2714.26</v>
      </c>
      <c r="BF7" s="36">
        <v>2443.4499999999998</v>
      </c>
      <c r="BG7" s="36">
        <v>975.26</v>
      </c>
      <c r="BH7" s="36">
        <v>919.09</v>
      </c>
      <c r="BI7" s="36">
        <v>767.42</v>
      </c>
      <c r="BJ7" s="36">
        <v>1365.62</v>
      </c>
      <c r="BK7" s="36">
        <v>1309.43</v>
      </c>
      <c r="BL7" s="36">
        <v>1306.92</v>
      </c>
      <c r="BM7" s="36">
        <v>1203.71</v>
      </c>
      <c r="BN7" s="36">
        <v>1162.3599999999999</v>
      </c>
      <c r="BO7" s="36">
        <v>763.62</v>
      </c>
      <c r="BP7" s="36">
        <v>33.770000000000003</v>
      </c>
      <c r="BQ7" s="36">
        <v>37.83</v>
      </c>
      <c r="BR7" s="36">
        <v>61.32</v>
      </c>
      <c r="BS7" s="36">
        <v>57.65</v>
      </c>
      <c r="BT7" s="36">
        <v>88.38</v>
      </c>
      <c r="BU7" s="36">
        <v>65.98</v>
      </c>
      <c r="BV7" s="36">
        <v>67.59</v>
      </c>
      <c r="BW7" s="36">
        <v>68.510000000000005</v>
      </c>
      <c r="BX7" s="36">
        <v>69.739999999999995</v>
      </c>
      <c r="BY7" s="36">
        <v>68.209999999999994</v>
      </c>
      <c r="BZ7" s="36">
        <v>98.53</v>
      </c>
      <c r="CA7" s="36">
        <v>543.86</v>
      </c>
      <c r="CB7" s="36">
        <v>488.47</v>
      </c>
      <c r="CC7" s="36">
        <v>304.14</v>
      </c>
      <c r="CD7" s="36">
        <v>333.88</v>
      </c>
      <c r="CE7" s="36">
        <v>217.88</v>
      </c>
      <c r="CF7" s="36">
        <v>258.83</v>
      </c>
      <c r="CG7" s="36">
        <v>251.88</v>
      </c>
      <c r="CH7" s="36">
        <v>247.43</v>
      </c>
      <c r="CI7" s="36">
        <v>248.89</v>
      </c>
      <c r="CJ7" s="36">
        <v>250.84</v>
      </c>
      <c r="CK7" s="36">
        <v>139.69999999999999</v>
      </c>
      <c r="CL7" s="36">
        <v>37.35</v>
      </c>
      <c r="CM7" s="36">
        <v>38.61</v>
      </c>
      <c r="CN7" s="36">
        <v>38.26</v>
      </c>
      <c r="CO7" s="36">
        <v>33.17</v>
      </c>
      <c r="CP7" s="36">
        <v>33.26</v>
      </c>
      <c r="CQ7" s="36">
        <v>50.74</v>
      </c>
      <c r="CR7" s="36">
        <v>49.29</v>
      </c>
      <c r="CS7" s="36">
        <v>50.32</v>
      </c>
      <c r="CT7" s="36">
        <v>49.89</v>
      </c>
      <c r="CU7" s="36">
        <v>49.39</v>
      </c>
      <c r="CV7" s="36">
        <v>60.01</v>
      </c>
      <c r="CW7" s="36">
        <v>80.930000000000007</v>
      </c>
      <c r="CX7" s="36">
        <v>80.44</v>
      </c>
      <c r="CY7" s="36">
        <v>84.9</v>
      </c>
      <c r="CZ7" s="36">
        <v>86.12</v>
      </c>
      <c r="DA7" s="36">
        <v>86.09</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 </cp:lastModifiedBy>
  <cp:lastPrinted>2017-02-13T05:19:58Z</cp:lastPrinted>
  <dcterms:created xsi:type="dcterms:W3CDTF">2017-02-08T02:43:45Z</dcterms:created>
  <dcterms:modified xsi:type="dcterms:W3CDTF">2017-02-13T05:20:03Z</dcterms:modified>
  <cp:category/>
</cp:coreProperties>
</file>